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Приложение №4 Табл.№1" sheetId="2" r:id="rId1"/>
  </sheets>
  <definedNames>
    <definedName name="_xlnm.Print_Titles" localSheetId="0">'Приложение №4 Табл.№1'!$7:$7</definedName>
    <definedName name="_xlnm.Print_Area" localSheetId="0">'Приложение №4 Табл.№1'!$A$1:$K$122</definedName>
  </definedName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1" i="2"/>
  <c r="M118"/>
  <c r="M116"/>
  <c r="M115"/>
  <c r="M114"/>
  <c r="M112"/>
  <c r="M110"/>
  <c r="M108"/>
  <c r="M106"/>
  <c r="M104"/>
  <c r="M102"/>
  <c r="M101"/>
  <c r="M100"/>
  <c r="M97"/>
  <c r="M93"/>
  <c r="M88"/>
  <c r="M87"/>
  <c r="M83"/>
  <c r="M79"/>
  <c r="M75"/>
  <c r="M73"/>
  <c r="M69"/>
  <c r="M68"/>
  <c r="M60"/>
  <c r="M56"/>
  <c r="M54"/>
  <c r="M46"/>
  <c r="M44"/>
  <c r="M42"/>
  <c r="M40"/>
  <c r="M38"/>
  <c r="M34"/>
  <c r="M32"/>
  <c r="M30"/>
  <c r="M28"/>
  <c r="M26"/>
  <c r="M24"/>
  <c r="M20"/>
  <c r="M16"/>
  <c r="M12"/>
  <c r="L120"/>
  <c r="L117"/>
  <c r="L113"/>
  <c r="L111"/>
  <c r="L109"/>
  <c r="L107"/>
  <c r="L105"/>
  <c r="L103"/>
  <c r="L99"/>
  <c r="L98"/>
  <c r="L96"/>
  <c r="L94"/>
  <c r="L92"/>
  <c r="L91"/>
  <c r="L90"/>
  <c r="L89"/>
  <c r="L86"/>
  <c r="L85"/>
  <c r="L84"/>
  <c r="L82"/>
  <c r="L81"/>
  <c r="L80"/>
  <c r="L78"/>
  <c r="L77"/>
  <c r="L76"/>
  <c r="L74"/>
  <c r="L72"/>
  <c r="L71"/>
  <c r="L70"/>
  <c r="L67"/>
  <c r="L66"/>
  <c r="L65"/>
  <c r="L63"/>
  <c r="L62"/>
  <c r="L61"/>
  <c r="L59"/>
  <c r="L58"/>
  <c r="L57"/>
  <c r="L55"/>
  <c r="L53"/>
  <c r="L52"/>
  <c r="L51"/>
  <c r="L49"/>
  <c r="L48"/>
  <c r="L47"/>
  <c r="L45"/>
  <c r="L43"/>
  <c r="L41"/>
  <c r="L39"/>
  <c r="L37"/>
  <c r="L36"/>
  <c r="L35"/>
  <c r="L33"/>
  <c r="L31"/>
  <c r="L29"/>
  <c r="L27"/>
  <c r="L25"/>
  <c r="L23"/>
  <c r="L22"/>
  <c r="L21"/>
  <c r="L19"/>
  <c r="L18"/>
  <c r="L17"/>
  <c r="L15"/>
  <c r="L14"/>
  <c r="L13"/>
  <c r="L11"/>
  <c r="L10"/>
  <c r="L9"/>
  <c r="L122" s="1"/>
  <c r="L8"/>
  <c r="K120"/>
  <c r="K117"/>
  <c r="K113"/>
  <c r="M113" s="1"/>
  <c r="K111"/>
  <c r="K109"/>
  <c r="K107"/>
  <c r="M107" s="1"/>
  <c r="K105"/>
  <c r="K103"/>
  <c r="K99"/>
  <c r="M99" s="1"/>
  <c r="K98"/>
  <c r="M98" s="1"/>
  <c r="K96"/>
  <c r="K94"/>
  <c r="K92"/>
  <c r="M92" s="1"/>
  <c r="K91"/>
  <c r="M91" s="1"/>
  <c r="K90"/>
  <c r="M90" s="1"/>
  <c r="K89"/>
  <c r="M89" s="1"/>
  <c r="K86"/>
  <c r="M86" s="1"/>
  <c r="K85"/>
  <c r="M85" s="1"/>
  <c r="K84"/>
  <c r="M84" s="1"/>
  <c r="K82"/>
  <c r="M82" s="1"/>
  <c r="K81"/>
  <c r="M81" s="1"/>
  <c r="K80"/>
  <c r="M80" s="1"/>
  <c r="K78"/>
  <c r="M78" s="1"/>
  <c r="K77"/>
  <c r="M77" s="1"/>
  <c r="K76"/>
  <c r="M76" s="1"/>
  <c r="K74"/>
  <c r="M74" s="1"/>
  <c r="K72"/>
  <c r="M72" s="1"/>
  <c r="K71"/>
  <c r="M71" s="1"/>
  <c r="K70"/>
  <c r="M70" s="1"/>
  <c r="K67"/>
  <c r="M67" s="1"/>
  <c r="K66"/>
  <c r="M66" s="1"/>
  <c r="K65"/>
  <c r="M65" s="1"/>
  <c r="K63"/>
  <c r="K62"/>
  <c r="K61"/>
  <c r="K59"/>
  <c r="K58"/>
  <c r="K57"/>
  <c r="K55"/>
  <c r="K53"/>
  <c r="K49"/>
  <c r="K48"/>
  <c r="K47"/>
  <c r="K45"/>
  <c r="K43"/>
  <c r="K41"/>
  <c r="M41" s="1"/>
  <c r="K39"/>
  <c r="K37"/>
  <c r="M37" s="1"/>
  <c r="K36"/>
  <c r="M36" s="1"/>
  <c r="K35"/>
  <c r="M35" s="1"/>
  <c r="K33"/>
  <c r="K31"/>
  <c r="K29"/>
  <c r="K27"/>
  <c r="M27" s="1"/>
  <c r="K25"/>
  <c r="M25" s="1"/>
  <c r="K23"/>
  <c r="M23" s="1"/>
  <c r="K22"/>
  <c r="M22" s="1"/>
  <c r="K21"/>
  <c r="M21" s="1"/>
  <c r="K19"/>
  <c r="K18"/>
  <c r="K17"/>
  <c r="K15"/>
  <c r="K14"/>
  <c r="K13"/>
  <c r="K11"/>
  <c r="M11" s="1"/>
  <c r="K10"/>
  <c r="M10" s="1"/>
  <c r="K9"/>
  <c r="M9" s="1"/>
  <c r="M13" l="1"/>
  <c r="M14"/>
  <c r="M15"/>
  <c r="M17"/>
  <c r="M18"/>
  <c r="M19"/>
  <c r="M29"/>
  <c r="M31"/>
  <c r="M33"/>
  <c r="M39"/>
  <c r="M43"/>
  <c r="M45"/>
  <c r="M55"/>
  <c r="M57"/>
  <c r="M58"/>
  <c r="M59"/>
  <c r="M96"/>
  <c r="M103"/>
  <c r="M105"/>
  <c r="M109"/>
  <c r="M111"/>
  <c r="M117"/>
  <c r="M120"/>
  <c r="K52"/>
  <c r="M53"/>
  <c r="K51" l="1"/>
  <c r="M52"/>
  <c r="M51" l="1"/>
  <c r="K122"/>
  <c r="M122" l="1"/>
  <c r="K8"/>
  <c r="M8" s="1"/>
</calcChain>
</file>

<file path=xl/sharedStrings.xml><?xml version="1.0" encoding="utf-8"?>
<sst xmlns="http://schemas.openxmlformats.org/spreadsheetml/2006/main" count="225" uniqueCount="163">
  <si>
    <t>Приложение 4</t>
  </si>
  <si>
    <t>к Решению Муниципального Совета сельского</t>
  </si>
  <si>
    <t xml:space="preserve">сельского поселения </t>
  </si>
  <si>
    <t>Исполнение ведомственной структуры расходов по целевым статьям сельского поселения Красный Профинтерн            за 2020 год</t>
  </si>
  <si>
    <t>Наименование</t>
  </si>
  <si>
    <t>Главный распоря-дитель</t>
  </si>
  <si>
    <t>Целевая статья</t>
  </si>
  <si>
    <t>Вид расходов</t>
  </si>
  <si>
    <t>Утверждено на 2020  год                    (руб.)</t>
  </si>
  <si>
    <t>Исполнение 2020 год</t>
  </si>
  <si>
    <t>% исполнения</t>
  </si>
  <si>
    <t>Администрация сельского поселения Красный Профинтерн</t>
  </si>
  <si>
    <t>0200000</t>
  </si>
  <si>
    <t xml:space="preserve">Развитие муниципальной службы в сельском поселении Красный Профинтерн </t>
  </si>
  <si>
    <t>01.0.00.00000</t>
  </si>
  <si>
    <t/>
  </si>
  <si>
    <t xml:space="preserve">Основное мероприятие целевой программы  «Развитие муниципальной службы в сельском поселении Красный Профинтерн» </t>
  </si>
  <si>
    <t>01.1.00.00000</t>
  </si>
  <si>
    <t>0210000</t>
  </si>
  <si>
    <t>Расходы на реализацию  целевой программы  «Развитие муниципальной службы в сельском поселении Красный Профинтерн»</t>
  </si>
  <si>
    <t>01.1.00.21110</t>
  </si>
  <si>
    <t>0215260</t>
  </si>
  <si>
    <t>Прочая закупка товаров, работ, услуг для государственных нужд</t>
  </si>
  <si>
    <t xml:space="preserve">Национальная безопасность и правоохранительная деятельность </t>
  </si>
  <si>
    <t>02.0.00.00000</t>
  </si>
  <si>
    <t>Основное мероприе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</si>
  <si>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02.1.00.00000</t>
  </si>
  <si>
    <t xml:space="preserve">                                                                                        </t>
  </si>
  <si>
    <t>Расходы на реализацию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</si>
  <si>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02.1.00.21120</t>
  </si>
  <si>
    <t>Муниципальная целевая программа "Профилактика правонарушений и борьбе с преступностью на территории сельского поселения Красный Профинтерн"</t>
  </si>
  <si>
    <t>13.0.00.00000</t>
  </si>
  <si>
    <t>Основные мероприятия муниципальной целевой программы "Профилактика правонарушений и борьбе с преступностью на территории сельского поселения Красный Профинтерн"</t>
  </si>
  <si>
    <t>13.1.00.00000</t>
  </si>
  <si>
    <t>13.1.00.21240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</si>
  <si>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</t>
  </si>
  <si>
    <t>Организация и выполнение работ по благоустройству</t>
  </si>
  <si>
    <t>04.0.00.00000</t>
  </si>
  <si>
    <t>Основное мероприятиена реализацию  целевой программы "Благоустройство территории сельского поселения Красный Профинтерн "</t>
  </si>
  <si>
    <t>04.1.00.00000</t>
  </si>
  <si>
    <t xml:space="preserve">Расходы  на реализацию целевой программы "Благоустройство территории сельского поселения Красный Профинтерн " </t>
  </si>
  <si>
    <t>04.1.00.21140</t>
  </si>
  <si>
    <t>Закупка товаров, работ и услуг для государственных (муниципальных) нужд</t>
  </si>
  <si>
    <t>Софинансирование расходов на реализацию  субсидии на реализацию мероприятий инициативного бюджетирования на территории Ярославской области</t>
  </si>
  <si>
    <t xml:space="preserve">04.1. 00. 25350 </t>
  </si>
  <si>
    <t>Расходы на реализацию  субсидии на реализацию мероприятий инициативного бюджетирования на территории Ярославской области (поддержка местных инициатив)</t>
  </si>
  <si>
    <t>04.1. 00.75350</t>
  </si>
  <si>
    <t>Расходы местного бюджета, в целях софинансирования субсидии  на благоустройство, реставрацию и реконструкцию воинских захоронений и военно-мемориальных объектов)</t>
  </si>
  <si>
    <t>04.1.00.26420</t>
  </si>
  <si>
    <t>Расходы на реализацию  субсидии  на благоустройство, реставрацию и реконструкцию воинских захоронений и военно-мемориальных объектов)</t>
  </si>
  <si>
    <t>04.1.00.76420</t>
  </si>
  <si>
    <t>Расходы на реализацию  субсидии на реализацию мероприятий по благоустройство населенных пунктов</t>
  </si>
  <si>
    <t>04.1. 00.L5760</t>
  </si>
  <si>
    <t>Дорожный фонд</t>
  </si>
  <si>
    <t>05.0.00.00000</t>
  </si>
  <si>
    <t>Основное мероприятие муниципальной целевой программы "Повышение безопасности дорожного движения в сельском поселении Красный Профинтерн"</t>
  </si>
  <si>
    <t>05.1.00.00000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</si>
  <si>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</t>
  </si>
  <si>
    <t>05.1.00.21150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</si>
  <si>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(софинансирование субсидии на финансирование дорожного хозяйства)</t>
  </si>
  <si>
    <t>05.1.00.22440</t>
  </si>
  <si>
    <t>Реализация мероприятий   муниципальной целевой программы " Повышение безопасности дорожного движения в сельском поселении Красный Профинтерн на 2014- 2016 годы"</t>
  </si>
  <si>
    <t>05.1.00.40130</t>
  </si>
  <si>
    <t>Софинансирование субсидии на финансирование дорожного хозяйства</t>
  </si>
  <si>
    <t>05.1.00.42440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</si>
  <si>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(субсидия на финансирование дорожного хозяйства)</t>
  </si>
  <si>
    <t>05.1.00.72440</t>
  </si>
  <si>
    <t>Молодежная политика и оздоровление детей</t>
  </si>
  <si>
    <t>06. 0.00.00000</t>
  </si>
  <si>
    <t xml:space="preserve">Основное мероприятие ведомственной целевой программы "Реализация молодежной политики  в сельском поселении Красный Профинтерн" </t>
  </si>
  <si>
    <t>06.1.00.00000</t>
  </si>
  <si>
    <t xml:space="preserve">Расходы на реализацию ведомственной целевой программы "Реализация молодежной политики  в сельском поселении Красный Профинтерн" </t>
  </si>
  <si>
    <t>06.1.00.21160</t>
  </si>
  <si>
    <t>Культура, кинематография, средства массовой инфорации</t>
  </si>
  <si>
    <t>07.0.00.00000</t>
  </si>
  <si>
    <t xml:space="preserve">Основное мероприятие ведомственной целевой программы " Организации услуг в сфере культуры и создание условий для организации досуга населения сельского поселения Красный Профинтерн" </t>
  </si>
  <si>
    <t>07.1.00.00000</t>
  </si>
  <si>
    <t xml:space="preserve">Расходы на реализацию основного мероприятия ведомственной целевой программы " Организации услуг в сфере культуры и создание условий для организации досуга населения сельского поселения Красный Профинтерн" </t>
  </si>
  <si>
    <t>07.1.00.21170</t>
  </si>
  <si>
    <t>Межбюджетные трансверты</t>
  </si>
  <si>
    <t>07.1.00.73260 реализация мероприятий ведомственной целевой программы «Организация в сфере культуры и создание условий для организации досуга населения сельского поселения Красный Профинтерн» (дотация на реализацию мероприятий, предусмотренных нормативными правовыми актами органов государственной власти  в рамках п. 3 ч. 1 ст. 8 закона Ярославской области от 07 октября 2008 г. № 40-з)</t>
  </si>
  <si>
    <t>07.1.00.73260</t>
  </si>
  <si>
    <t xml:space="preserve">Поддержка молодых семей сельского поселения Красный Профинтерн в приобретении (строительстве) жилья </t>
  </si>
  <si>
    <t>08.0.00.00000</t>
  </si>
  <si>
    <t xml:space="preserve">Основные мероприятие целевой программы «Поддержка молодых семей сельского поселения Красный Профинтерн в приобретении (строительстве) жилья </t>
  </si>
  <si>
    <t>08. 1.00.00000</t>
  </si>
  <si>
    <t xml:space="preserve">Расходы на реализацию  целевой программы «Поддержка молодых семей сельского поселения Красный Профинтерн в приобретении (строительстве) жилья </t>
  </si>
  <si>
    <t>08.1.00.L4970</t>
  </si>
  <si>
    <t>Социальное обеспечение и иные выплаты населению</t>
  </si>
  <si>
    <t xml:space="preserve">Проведение мероприятий в области здравоохранения, спорта, физической культуры и туризма.  </t>
  </si>
  <si>
    <t>10.0.00.00000</t>
  </si>
  <si>
    <t>Основное мероприятие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</si>
  <si>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10.1.00.00000</t>
  </si>
  <si>
    <t>Расходы на реализацию 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</si>
  <si>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10.1.00.21200</t>
  </si>
  <si>
    <t>Проведение мероприятий по проведению капитального ремонта многоквартирных домов, ремонта и содержания муниципального имущества.</t>
  </si>
  <si>
    <t>11. 0.00.00000</t>
  </si>
  <si>
    <t>Основные мероприятия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области.</t>
  </si>
  <si>
    <t>11.1.00.00000</t>
  </si>
  <si>
    <t>Расходы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</t>
  </si>
  <si>
    <t>11.1.00.21210</t>
  </si>
  <si>
    <t>Иные бюджетные ассигнования</t>
  </si>
  <si>
    <t>Переселению граждан из аварийного жилищного фонда</t>
  </si>
  <si>
    <t>12.0.00.00000</t>
  </si>
  <si>
    <t>Основные мероприятия по переселению граждан из жилищного фонда,признанного непригодным для проживания, и(или) жилищного фонда с высоким уровнем износа</t>
  </si>
  <si>
    <t>12.1.00.00000</t>
  </si>
  <si>
    <t>Переселение граждан из жилищного фонда,признанного непригодным для проживания, и(или) жилищного фонда с высоким уровнем износа</t>
  </si>
  <si>
    <t>12.1.00.21210</t>
  </si>
  <si>
    <t xml:space="preserve">Капитальные вложения в объекты государственной (муниципальной) собственности </t>
  </si>
  <si>
    <t>5000000</t>
  </si>
  <si>
    <t>12.1.00.71210</t>
  </si>
  <si>
    <t>Приобретение жилья в муниципальную собственность сельского поселения Красный Профинтерн</t>
  </si>
  <si>
    <t xml:space="preserve">17.0.00.00000 </t>
  </si>
  <si>
    <t>Основное мероприятие на реализацию  муниципальной долгосрочной целевой программы "Приобретение жилья в муниципальную собственность сельского поселения Красный Профинтерн на 2018 – 2020 годы»</t>
  </si>
  <si>
    <t xml:space="preserve">17.1.00.00000 </t>
  </si>
  <si>
    <t xml:space="preserve">Расходы  на реализацию  муниципальной долгостсрочной целевой программы " Приобретение жилья в муниципальную собственность сельского поселения Красный Профинтерн на 2018 – 2020 годы </t>
  </si>
  <si>
    <t>17.1.00.21270</t>
  </si>
  <si>
    <t>Капитальные вложения в объекты государственной (муниципальной)собственности</t>
  </si>
  <si>
    <t xml:space="preserve">Организация и выполнение работ по формированию современной городской среды </t>
  </si>
  <si>
    <t>18.0.00.00000</t>
  </si>
  <si>
    <t xml:space="preserve"> Основное мероприятие на реализацию  по формированию современной городской среды </t>
  </si>
  <si>
    <t>18.1.00.00000</t>
  </si>
  <si>
    <t>расходы на формирование современной городской среды</t>
  </si>
  <si>
    <t>18.1.F2.55550</t>
  </si>
  <si>
    <t xml:space="preserve">Муниципальая целевая программа  «Информатизация  сельского поселения Красный Профинтерн» </t>
  </si>
  <si>
    <t>19.0.00.0000</t>
  </si>
  <si>
    <t xml:space="preserve">основные мероприятия  на реализацию муниципальной целевой программы  «Информатизация  сельского поселения Красный Профинтерн» </t>
  </si>
  <si>
    <t>19.1.00.0000</t>
  </si>
  <si>
    <t xml:space="preserve">расходы  на реализацию муниципальной целевой программы  «Информатизация  сельского поселения Красный Профинтерн» </t>
  </si>
  <si>
    <t>19.1.00.21290</t>
  </si>
  <si>
    <t>Непрограммные расходы</t>
  </si>
  <si>
    <t>50. 0.00.00000</t>
  </si>
  <si>
    <t>Расходы на содержание аппарата управления органов местного самоуправления</t>
  </si>
  <si>
    <t>Функционирование высшего должностного лица субъекта Российской Федерации и муниципальных образований</t>
  </si>
  <si>
    <t xml:space="preserve">Глава муниципального образования </t>
  </si>
  <si>
    <t>50.0.00.81020</t>
  </si>
  <si>
    <t>Представительный орган муниципального образования</t>
  </si>
  <si>
    <t>50.0.00.81030</t>
  </si>
  <si>
    <t>Расходы на передачу полномочий контрольно-счетного органа с. п. Красный Профинтерн по осуществления муниципального финансового контроля с.п.Красный Профинтерн</t>
  </si>
  <si>
    <t>50.0.00.82230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</si>
  <si>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</si>
  <si>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Центральный аппарат</t>
  </si>
  <si>
    <t>50.0.00.81040</t>
  </si>
  <si>
    <t>Расходы на выплаты персоналу в целях обеспечения выполнения функций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</si>
  <si>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 на передачу полномочий, которые определены в частях 3 и 5  статьи 23 Федерального закона от 05.04.2013  г. № 44 "О контрактной системы в сфере закупок товаров, работ, услуг для обеспечения государственных и муниципальных услуг</t>
  </si>
  <si>
    <t>50.0.00.82250</t>
  </si>
  <si>
    <t>Расходы на передачу полномочий по осущствлению внутреннего финансового контроля, полномочий по осуществлению внутреннего финансового контроля в сфере закупок и муниципальных нужд</t>
  </si>
  <si>
    <t>50.0.00.82280</t>
  </si>
  <si>
    <t>Расходы на организацию и проведение выборов</t>
  </si>
  <si>
    <t>50.0.00.81070</t>
  </si>
  <si>
    <t>Резервные фонды местных администраций</t>
  </si>
  <si>
    <t>50.0.00.81110</t>
  </si>
  <si>
    <t xml:space="preserve">Расходы на реализацию других общегосударственные вопросы </t>
  </si>
  <si>
    <t>50.0.00.81130</t>
  </si>
  <si>
    <t>Расходы предусмотренные на обеспечение деятельности учреждения по развитию территории сельского поселения Красный Профинтерн</t>
  </si>
  <si>
    <t xml:space="preserve">50.0.00.82270  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</si>
  <si>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</si>
  <si>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</si>
  <si>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выплату персоналу в целях обеспечения выполнения первичного воинского учета на территориях, где отсутствуют военные комиссариаты</t>
  </si>
  <si>
    <t xml:space="preserve">Расходы на доплату к пенсии государственным и муниципальным служащим   </t>
  </si>
  <si>
    <t>50.0.00.80010</t>
  </si>
  <si>
    <t>Итого</t>
  </si>
  <si>
    <t>от   27.04.2021 года    № 77</t>
  </si>
</sst>
</file>

<file path=xl/styles.xml><?xml version="1.0" encoding="utf-8"?>
<styleSheet xmlns="http://schemas.openxmlformats.org/spreadsheetml/2006/main">
  <numFmts count="1">
    <numFmt numFmtId="164" formatCode="00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b/>
      <sz val="12"/>
      <name val="Times New Roman"/>
    </font>
    <font>
      <b/>
      <i/>
      <sz val="12"/>
      <name val="Times New Roman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vertical="top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164" fontId="2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4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1" fillId="0" borderId="1" xfId="1" applyFont="1" applyFill="1" applyBorder="1" applyProtection="1">
      <protection hidden="1"/>
    </xf>
    <xf numFmtId="0" fontId="1" fillId="0" borderId="5" xfId="1" applyFont="1" applyFill="1" applyBorder="1" applyProtection="1"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center" vertical="top"/>
      <protection hidden="1"/>
    </xf>
    <xf numFmtId="164" fontId="6" fillId="0" borderId="1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left" vertical="top" wrapText="1"/>
      <protection hidden="1"/>
    </xf>
    <xf numFmtId="14" fontId="3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0" applyFont="1" applyBorder="1" applyAlignment="1">
      <alignment wrapText="1"/>
    </xf>
    <xf numFmtId="0" fontId="8" fillId="0" borderId="1" xfId="1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>
      <alignment horizontal="justify"/>
    </xf>
    <xf numFmtId="0" fontId="3" fillId="0" borderId="6" xfId="1" applyFont="1" applyFill="1" applyBorder="1" applyProtection="1">
      <protection hidden="1"/>
    </xf>
    <xf numFmtId="0" fontId="3" fillId="0" borderId="7" xfId="1" applyFont="1" applyFill="1" applyBorder="1" applyProtection="1">
      <protection hidden="1"/>
    </xf>
    <xf numFmtId="0" fontId="10" fillId="0" borderId="1" xfId="0" applyFont="1" applyBorder="1" applyAlignment="1">
      <alignment horizontal="justify"/>
    </xf>
    <xf numFmtId="49" fontId="3" fillId="0" borderId="1" xfId="1" applyNumberFormat="1" applyFont="1" applyFill="1" applyBorder="1" applyAlignment="1" applyProtection="1">
      <alignment horizontal="center"/>
      <protection hidden="1"/>
    </xf>
    <xf numFmtId="0" fontId="8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0" fontId="11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10" fillId="0" borderId="1" xfId="0" applyFont="1" applyBorder="1" applyAlignment="1">
      <alignment wrapText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8" fillId="0" borderId="1" xfId="1" applyNumberFormat="1" applyFont="1" applyFill="1" applyBorder="1" applyAlignment="1" applyProtection="1">
      <alignment horizontal="center" vertical="top"/>
      <protection hidden="1"/>
    </xf>
    <xf numFmtId="0" fontId="12" fillId="0" borderId="1" xfId="0" applyFont="1" applyBorder="1"/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0" fillId="0" borderId="0" xfId="0" applyFont="1" applyAlignment="1">
      <alignment horizontal="justify"/>
    </xf>
    <xf numFmtId="0" fontId="8" fillId="0" borderId="0" xfId="1" applyNumberFormat="1" applyFont="1" applyFill="1" applyBorder="1" applyAlignment="1" applyProtection="1">
      <alignment horizontal="left" vertical="top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4" fontId="3" fillId="2" borderId="5" xfId="1" applyNumberFormat="1" applyFont="1" applyFill="1" applyBorder="1" applyAlignment="1" applyProtection="1">
      <alignment horizontal="right" vertical="top"/>
      <protection hidden="1"/>
    </xf>
    <xf numFmtId="4" fontId="3" fillId="2" borderId="5" xfId="1" applyNumberFormat="1" applyFont="1" applyFill="1" applyBorder="1" applyAlignment="1" applyProtection="1">
      <alignment horizontal="right"/>
      <protection hidden="1"/>
    </xf>
    <xf numFmtId="4" fontId="3" fillId="0" borderId="5" xfId="1" applyNumberFormat="1" applyFont="1" applyFill="1" applyBorder="1" applyAlignment="1" applyProtection="1">
      <protection hidden="1"/>
    </xf>
    <xf numFmtId="4" fontId="4" fillId="2" borderId="5" xfId="1" applyNumberFormat="1" applyFont="1" applyFill="1" applyBorder="1" applyAlignment="1" applyProtection="1">
      <alignment horizontal="right" vertical="top"/>
      <protection hidden="1"/>
    </xf>
    <xf numFmtId="4" fontId="3" fillId="2" borderId="5" xfId="1" applyNumberFormat="1" applyFont="1" applyFill="1" applyBorder="1" applyAlignment="1" applyProtection="1">
      <protection hidden="1"/>
    </xf>
    <xf numFmtId="4" fontId="6" fillId="2" borderId="5" xfId="1" applyNumberFormat="1" applyFont="1" applyFill="1" applyBorder="1" applyAlignment="1" applyProtection="1">
      <alignment horizontal="right" vertical="top"/>
      <protection hidden="1"/>
    </xf>
    <xf numFmtId="4" fontId="2" fillId="2" borderId="5" xfId="1" applyNumberFormat="1" applyFont="1" applyFill="1" applyBorder="1" applyAlignment="1" applyProtection="1">
      <protection hidden="1"/>
    </xf>
    <xf numFmtId="0" fontId="1" fillId="0" borderId="8" xfId="1" applyFont="1" applyFill="1" applyBorder="1" applyAlignment="1">
      <alignment horizontal="center" vertical="center" wrapText="1"/>
    </xf>
    <xf numFmtId="2" fontId="15" fillId="0" borderId="8" xfId="1" applyNumberFormat="1" applyFont="1" applyFill="1" applyBorder="1" applyAlignment="1">
      <alignment horizontal="center"/>
    </xf>
    <xf numFmtId="2" fontId="14" fillId="0" borderId="8" xfId="1" applyNumberFormat="1" applyFont="1" applyFill="1" applyBorder="1" applyAlignment="1">
      <alignment horizontal="center"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2" fontId="16" fillId="0" borderId="8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2" fontId="16" fillId="0" borderId="8" xfId="1" applyNumberFormat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 applyProtection="1">
      <alignment horizontal="center" vertical="top"/>
      <protection hidden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justify"/>
    </xf>
    <xf numFmtId="0" fontId="19" fillId="0" borderId="1" xfId="0" applyFont="1" applyBorder="1" applyAlignment="1">
      <alignment vertical="top"/>
    </xf>
    <xf numFmtId="0" fontId="3" fillId="0" borderId="0" xfId="1" applyFont="1" applyFill="1" applyAlignment="1" applyProtection="1">
      <alignment horizontal="right" vertical="center"/>
      <protection hidden="1"/>
    </xf>
    <xf numFmtId="0" fontId="3" fillId="0" borderId="0" xfId="1" applyFont="1" applyFill="1" applyAlignment="1" applyProtection="1">
      <alignment horizontal="right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showGridLines="0" tabSelected="1" zoomScaleNormal="100" zoomScaleSheetLayoutView="100" workbookViewId="0">
      <selection activeCell="G4" sqref="G4:M4"/>
    </sheetView>
  </sheetViews>
  <sheetFormatPr defaultRowHeight="12.75"/>
  <cols>
    <col min="1" max="1" width="0.140625" style="16" customWidth="1"/>
    <col min="2" max="6" width="0" style="16" hidden="1" customWidth="1"/>
    <col min="7" max="7" width="56.85546875" style="16" customWidth="1"/>
    <col min="8" max="8" width="12.5703125" style="16" customWidth="1"/>
    <col min="9" max="9" width="15.42578125" style="16" customWidth="1"/>
    <col min="10" max="10" width="10" style="16" customWidth="1"/>
    <col min="11" max="11" width="15.5703125" style="16" customWidth="1"/>
    <col min="12" max="12" width="15.7109375" style="16" customWidth="1"/>
    <col min="13" max="13" width="12" style="16" customWidth="1"/>
    <col min="14" max="16384" width="9.140625" style="16"/>
  </cols>
  <sheetData>
    <row r="1" spans="1:13" ht="15.6" customHeight="1">
      <c r="A1" s="13"/>
      <c r="B1" s="13"/>
      <c r="C1" s="13"/>
      <c r="D1" s="13"/>
      <c r="E1" s="13"/>
      <c r="F1" s="13"/>
      <c r="G1" s="79" t="s">
        <v>0</v>
      </c>
      <c r="H1" s="79"/>
      <c r="I1" s="79"/>
      <c r="J1" s="79"/>
      <c r="K1" s="79"/>
      <c r="L1" s="79"/>
      <c r="M1" s="79"/>
    </row>
    <row r="2" spans="1:13" ht="15.6" customHeight="1">
      <c r="A2" s="13"/>
      <c r="B2" s="13"/>
      <c r="C2" s="13"/>
      <c r="D2" s="13"/>
      <c r="E2" s="13"/>
      <c r="F2" s="13"/>
      <c r="G2" s="80" t="s">
        <v>1</v>
      </c>
      <c r="H2" s="80"/>
      <c r="I2" s="80"/>
      <c r="J2" s="80"/>
      <c r="K2" s="80"/>
      <c r="L2" s="80"/>
      <c r="M2" s="80"/>
    </row>
    <row r="3" spans="1:13" ht="15.6" customHeight="1">
      <c r="A3" s="13"/>
      <c r="B3" s="13"/>
      <c r="C3" s="13"/>
      <c r="D3" s="13"/>
      <c r="E3" s="13"/>
      <c r="F3" s="13"/>
      <c r="G3" s="79" t="s">
        <v>2</v>
      </c>
      <c r="H3" s="79"/>
      <c r="I3" s="79"/>
      <c r="J3" s="79"/>
      <c r="K3" s="79"/>
      <c r="L3" s="79"/>
      <c r="M3" s="79"/>
    </row>
    <row r="4" spans="1:13" ht="14.45" customHeight="1">
      <c r="A4" s="17"/>
      <c r="B4" s="17"/>
      <c r="C4" s="17"/>
      <c r="D4" s="17"/>
      <c r="E4" s="17"/>
      <c r="F4" s="17"/>
      <c r="G4" s="79" t="s">
        <v>162</v>
      </c>
      <c r="H4" s="79"/>
      <c r="I4" s="79"/>
      <c r="J4" s="79"/>
      <c r="K4" s="79"/>
      <c r="L4" s="79"/>
      <c r="M4" s="79"/>
    </row>
    <row r="5" spans="1:13" ht="39.75" customHeight="1">
      <c r="A5" s="13"/>
      <c r="B5" s="83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3" ht="58.5" customHeight="1">
      <c r="A7" s="13"/>
      <c r="B7" s="14"/>
      <c r="C7" s="14"/>
      <c r="D7" s="14"/>
      <c r="E7" s="15"/>
      <c r="F7" s="15"/>
      <c r="G7" s="3" t="s">
        <v>4</v>
      </c>
      <c r="H7" s="3" t="s">
        <v>5</v>
      </c>
      <c r="I7" s="3" t="s">
        <v>6</v>
      </c>
      <c r="J7" s="3" t="s">
        <v>7</v>
      </c>
      <c r="K7" s="56" t="s">
        <v>8</v>
      </c>
      <c r="L7" s="64" t="s">
        <v>9</v>
      </c>
      <c r="M7" s="64" t="s">
        <v>10</v>
      </c>
    </row>
    <row r="8" spans="1:13" ht="34.5" customHeight="1">
      <c r="A8" s="13"/>
      <c r="B8" s="30"/>
      <c r="C8" s="30"/>
      <c r="D8" s="30"/>
      <c r="E8" s="31"/>
      <c r="F8" s="31"/>
      <c r="G8" s="67" t="s">
        <v>11</v>
      </c>
      <c r="H8" s="68">
        <v>838</v>
      </c>
      <c r="I8" s="68"/>
      <c r="J8" s="68"/>
      <c r="K8" s="69">
        <f>K122</f>
        <v>98390007.409999996</v>
      </c>
      <c r="L8" s="69">
        <f>L122</f>
        <v>77107666.349999994</v>
      </c>
      <c r="M8" s="70">
        <f>L8/K8*100</f>
        <v>78.369408011817114</v>
      </c>
    </row>
    <row r="9" spans="1:13" ht="31.5">
      <c r="A9" s="12"/>
      <c r="B9" s="86" t="s">
        <v>12</v>
      </c>
      <c r="C9" s="86"/>
      <c r="D9" s="86"/>
      <c r="E9" s="86"/>
      <c r="F9" s="87"/>
      <c r="G9" s="71" t="s">
        <v>13</v>
      </c>
      <c r="H9" s="23"/>
      <c r="I9" s="23" t="s">
        <v>14</v>
      </c>
      <c r="J9" s="24" t="s">
        <v>15</v>
      </c>
      <c r="K9" s="62">
        <f t="shared" ref="K9:L11" si="0">K10</f>
        <v>257145</v>
      </c>
      <c r="L9" s="62">
        <f t="shared" si="0"/>
        <v>257145</v>
      </c>
      <c r="M9" s="72">
        <f t="shared" ref="M9:M72" si="1">L9/K9*100</f>
        <v>100</v>
      </c>
    </row>
    <row r="10" spans="1:13" ht="44.25" customHeight="1">
      <c r="A10" s="12"/>
      <c r="B10" s="50"/>
      <c r="C10" s="50"/>
      <c r="D10" s="50"/>
      <c r="E10" s="50"/>
      <c r="F10" s="51"/>
      <c r="G10" s="27" t="s">
        <v>16</v>
      </c>
      <c r="H10" s="22"/>
      <c r="I10" s="22" t="s">
        <v>17</v>
      </c>
      <c r="J10" s="8"/>
      <c r="K10" s="57">
        <f t="shared" si="0"/>
        <v>257145</v>
      </c>
      <c r="L10" s="57">
        <f t="shared" si="0"/>
        <v>257145</v>
      </c>
      <c r="M10" s="66">
        <f t="shared" si="1"/>
        <v>100</v>
      </c>
    </row>
    <row r="11" spans="1:13" ht="41.25" customHeight="1">
      <c r="A11" s="12"/>
      <c r="B11" s="84" t="s">
        <v>18</v>
      </c>
      <c r="C11" s="84"/>
      <c r="D11" s="84"/>
      <c r="E11" s="84"/>
      <c r="F11" s="85"/>
      <c r="G11" s="27" t="s">
        <v>19</v>
      </c>
      <c r="H11" s="22"/>
      <c r="I11" s="10" t="s">
        <v>20</v>
      </c>
      <c r="J11" s="11"/>
      <c r="K11" s="57">
        <f t="shared" si="0"/>
        <v>257145</v>
      </c>
      <c r="L11" s="57">
        <f t="shared" si="0"/>
        <v>257145</v>
      </c>
      <c r="M11" s="66">
        <f t="shared" si="1"/>
        <v>100</v>
      </c>
    </row>
    <row r="12" spans="1:13" ht="19.5" customHeight="1">
      <c r="A12" s="12"/>
      <c r="B12" s="88" t="s">
        <v>21</v>
      </c>
      <c r="C12" s="88"/>
      <c r="D12" s="88"/>
      <c r="E12" s="88"/>
      <c r="F12" s="89"/>
      <c r="G12" s="28" t="s">
        <v>22</v>
      </c>
      <c r="H12" s="10"/>
      <c r="I12" s="10"/>
      <c r="J12" s="11">
        <v>200</v>
      </c>
      <c r="K12" s="57">
        <v>257145</v>
      </c>
      <c r="L12" s="57">
        <v>257145</v>
      </c>
      <c r="M12" s="66">
        <f t="shared" si="1"/>
        <v>100</v>
      </c>
    </row>
    <row r="13" spans="1:13" ht="31.5">
      <c r="A13" s="12"/>
      <c r="B13" s="54"/>
      <c r="C13" s="54"/>
      <c r="D13" s="54"/>
      <c r="E13" s="54"/>
      <c r="F13" s="55"/>
      <c r="G13" s="25" t="s">
        <v>23</v>
      </c>
      <c r="H13" s="7"/>
      <c r="I13" s="23" t="s">
        <v>24</v>
      </c>
      <c r="J13" s="24"/>
      <c r="K13" s="62">
        <f t="shared" ref="K13:L15" si="2">K14</f>
        <v>10000</v>
      </c>
      <c r="L13" s="62">
        <f t="shared" si="2"/>
        <v>10000</v>
      </c>
      <c r="M13" s="72">
        <f t="shared" si="1"/>
        <v>100</v>
      </c>
    </row>
    <row r="14" spans="1:13" ht="54.75" customHeight="1">
      <c r="A14" s="12"/>
      <c r="B14" s="54"/>
      <c r="C14" s="54"/>
      <c r="D14" s="54"/>
      <c r="E14" s="54"/>
      <c r="F14" s="55"/>
      <c r="G14" s="28" t="s">
        <v>25</v>
      </c>
      <c r="H14" s="5"/>
      <c r="I14" s="10" t="s">
        <v>26</v>
      </c>
      <c r="J14" s="11" t="s">
        <v>27</v>
      </c>
      <c r="K14" s="57">
        <f t="shared" si="2"/>
        <v>10000</v>
      </c>
      <c r="L14" s="57">
        <f t="shared" si="2"/>
        <v>10000</v>
      </c>
      <c r="M14" s="66">
        <f t="shared" si="1"/>
        <v>100</v>
      </c>
    </row>
    <row r="15" spans="1:13" ht="68.25" customHeight="1">
      <c r="A15" s="12"/>
      <c r="B15" s="54"/>
      <c r="C15" s="54"/>
      <c r="D15" s="54"/>
      <c r="E15" s="54"/>
      <c r="F15" s="55"/>
      <c r="G15" s="28" t="s">
        <v>28</v>
      </c>
      <c r="H15" s="10"/>
      <c r="I15" s="10" t="s">
        <v>29</v>
      </c>
      <c r="J15" s="11"/>
      <c r="K15" s="57">
        <f t="shared" si="2"/>
        <v>10000</v>
      </c>
      <c r="L15" s="57">
        <f t="shared" si="2"/>
        <v>10000</v>
      </c>
      <c r="M15" s="66">
        <f t="shared" si="1"/>
        <v>100</v>
      </c>
    </row>
    <row r="16" spans="1:13" ht="16.5" customHeight="1">
      <c r="A16" s="12"/>
      <c r="B16" s="54"/>
      <c r="C16" s="54"/>
      <c r="D16" s="54"/>
      <c r="E16" s="54"/>
      <c r="F16" s="55"/>
      <c r="G16" s="28" t="s">
        <v>22</v>
      </c>
      <c r="H16" s="10"/>
      <c r="I16" s="10"/>
      <c r="J16" s="11">
        <v>200</v>
      </c>
      <c r="K16" s="57">
        <v>10000</v>
      </c>
      <c r="L16" s="57">
        <v>10000</v>
      </c>
      <c r="M16" s="66">
        <f t="shared" si="1"/>
        <v>100</v>
      </c>
    </row>
    <row r="17" spans="1:13" ht="43.5" customHeight="1">
      <c r="A17" s="12"/>
      <c r="B17" s="54"/>
      <c r="C17" s="54"/>
      <c r="D17" s="54"/>
      <c r="E17" s="54"/>
      <c r="F17" s="55"/>
      <c r="G17" s="25" t="s">
        <v>30</v>
      </c>
      <c r="H17" s="7"/>
      <c r="I17" s="23" t="s">
        <v>31</v>
      </c>
      <c r="J17" s="24"/>
      <c r="K17" s="62">
        <f t="shared" ref="K17:L19" si="3">K18</f>
        <v>10000</v>
      </c>
      <c r="L17" s="62">
        <f t="shared" si="3"/>
        <v>9999.35</v>
      </c>
      <c r="M17" s="72">
        <f t="shared" si="1"/>
        <v>99.993499999999997</v>
      </c>
    </row>
    <row r="18" spans="1:13" ht="41.25" customHeight="1">
      <c r="A18" s="12"/>
      <c r="B18" s="54"/>
      <c r="C18" s="54"/>
      <c r="D18" s="54"/>
      <c r="E18" s="54"/>
      <c r="F18" s="55"/>
      <c r="G18" s="37" t="s">
        <v>32</v>
      </c>
      <c r="H18" s="5"/>
      <c r="I18" s="10" t="s">
        <v>33</v>
      </c>
      <c r="J18" s="6"/>
      <c r="K18" s="57">
        <f t="shared" si="3"/>
        <v>10000</v>
      </c>
      <c r="L18" s="57">
        <f t="shared" si="3"/>
        <v>9999.35</v>
      </c>
      <c r="M18" s="66">
        <f t="shared" si="1"/>
        <v>99.993499999999997</v>
      </c>
    </row>
    <row r="19" spans="1:13" ht="42" customHeight="1">
      <c r="A19" s="12"/>
      <c r="B19" s="54"/>
      <c r="C19" s="54"/>
      <c r="D19" s="54"/>
      <c r="E19" s="54"/>
      <c r="F19" s="55"/>
      <c r="G19" s="28" t="s">
        <v>30</v>
      </c>
      <c r="H19" s="10"/>
      <c r="I19" s="10" t="s">
        <v>34</v>
      </c>
      <c r="J19" s="11"/>
      <c r="K19" s="57">
        <f t="shared" si="3"/>
        <v>10000</v>
      </c>
      <c r="L19" s="57">
        <f t="shared" si="3"/>
        <v>9999.35</v>
      </c>
      <c r="M19" s="66">
        <f t="shared" si="1"/>
        <v>99.993499999999997</v>
      </c>
    </row>
    <row r="20" spans="1:13" ht="39.75" customHeight="1">
      <c r="A20" s="12"/>
      <c r="B20" s="54"/>
      <c r="C20" s="54"/>
      <c r="D20" s="54"/>
      <c r="E20" s="54"/>
      <c r="F20" s="55"/>
      <c r="G20" s="28" t="s">
        <v>35</v>
      </c>
      <c r="H20" s="10"/>
      <c r="I20" s="7"/>
      <c r="J20" s="11">
        <v>100</v>
      </c>
      <c r="K20" s="57">
        <v>10000</v>
      </c>
      <c r="L20" s="57">
        <v>9999.35</v>
      </c>
      <c r="M20" s="66">
        <f t="shared" si="1"/>
        <v>99.993499999999997</v>
      </c>
    </row>
    <row r="21" spans="1:13" ht="19.5" customHeight="1">
      <c r="A21" s="12"/>
      <c r="B21" s="54"/>
      <c r="C21" s="54"/>
      <c r="D21" s="54"/>
      <c r="E21" s="54"/>
      <c r="F21" s="55"/>
      <c r="G21" s="25" t="s">
        <v>36</v>
      </c>
      <c r="H21" s="23"/>
      <c r="I21" s="23" t="s">
        <v>37</v>
      </c>
      <c r="J21" s="24"/>
      <c r="K21" s="62">
        <f>K22</f>
        <v>3349594.4</v>
      </c>
      <c r="L21" s="62">
        <f>L22</f>
        <v>3349462.3899999997</v>
      </c>
      <c r="M21" s="72">
        <f t="shared" si="1"/>
        <v>99.996058925820989</v>
      </c>
    </row>
    <row r="22" spans="1:13" ht="28.5" customHeight="1">
      <c r="A22" s="12"/>
      <c r="B22" s="54"/>
      <c r="C22" s="54"/>
      <c r="D22" s="54"/>
      <c r="E22" s="54"/>
      <c r="F22" s="55"/>
      <c r="G22" s="28" t="s">
        <v>38</v>
      </c>
      <c r="H22" s="10"/>
      <c r="I22" s="10" t="s">
        <v>39</v>
      </c>
      <c r="J22" s="6"/>
      <c r="K22" s="57">
        <f>K23+K27+K25+K33+K31+K29</f>
        <v>3349594.4</v>
      </c>
      <c r="L22" s="57">
        <f>L23+L27+L25+L33+L31+L29</f>
        <v>3349462.3899999997</v>
      </c>
      <c r="M22" s="66">
        <f t="shared" si="1"/>
        <v>99.996058925820989</v>
      </c>
    </row>
    <row r="23" spans="1:13" ht="31.5" customHeight="1">
      <c r="A23" s="12"/>
      <c r="B23" s="54"/>
      <c r="C23" s="54"/>
      <c r="D23" s="54"/>
      <c r="E23" s="54"/>
      <c r="F23" s="55"/>
      <c r="G23" s="28" t="s">
        <v>40</v>
      </c>
      <c r="H23" s="10"/>
      <c r="I23" s="22" t="s">
        <v>41</v>
      </c>
      <c r="J23" s="11"/>
      <c r="K23" s="57">
        <f>K24</f>
        <v>2637300</v>
      </c>
      <c r="L23" s="57">
        <f>L24</f>
        <v>2637168.71</v>
      </c>
      <c r="M23" s="66">
        <f t="shared" si="1"/>
        <v>99.995021802601144</v>
      </c>
    </row>
    <row r="24" spans="1:13" ht="25.5">
      <c r="A24" s="12"/>
      <c r="B24" s="54"/>
      <c r="C24" s="54"/>
      <c r="D24" s="54"/>
      <c r="E24" s="54"/>
      <c r="F24" s="55"/>
      <c r="G24" s="28" t="s">
        <v>42</v>
      </c>
      <c r="H24" s="22"/>
      <c r="I24" s="10" t="s">
        <v>15</v>
      </c>
      <c r="J24" s="11">
        <v>200</v>
      </c>
      <c r="K24" s="57">
        <v>2637300</v>
      </c>
      <c r="L24" s="57">
        <v>2637168.71</v>
      </c>
      <c r="M24" s="66">
        <f t="shared" si="1"/>
        <v>99.995021802601144</v>
      </c>
    </row>
    <row r="25" spans="1:13" ht="39">
      <c r="A25" s="12"/>
      <c r="B25" s="54"/>
      <c r="C25" s="54"/>
      <c r="D25" s="54"/>
      <c r="E25" s="54"/>
      <c r="F25" s="55"/>
      <c r="G25" s="32" t="s">
        <v>43</v>
      </c>
      <c r="H25" s="10"/>
      <c r="I25" s="10" t="s">
        <v>44</v>
      </c>
      <c r="J25" s="11"/>
      <c r="K25" s="57">
        <f>K26</f>
        <v>13256</v>
      </c>
      <c r="L25" s="57">
        <f>L26</f>
        <v>13255.28</v>
      </c>
      <c r="M25" s="66">
        <f t="shared" si="1"/>
        <v>99.994568497284249</v>
      </c>
    </row>
    <row r="26" spans="1:13" ht="25.5">
      <c r="A26" s="12"/>
      <c r="B26" s="54"/>
      <c r="C26" s="54"/>
      <c r="D26" s="54"/>
      <c r="E26" s="54"/>
      <c r="F26" s="55"/>
      <c r="G26" s="28" t="s">
        <v>42</v>
      </c>
      <c r="H26" s="33"/>
      <c r="I26" s="40" t="s">
        <v>15</v>
      </c>
      <c r="J26" s="35">
        <v>200</v>
      </c>
      <c r="K26" s="58">
        <v>13256</v>
      </c>
      <c r="L26" s="58">
        <v>13255.28</v>
      </c>
      <c r="M26" s="66">
        <f t="shared" si="1"/>
        <v>99.994568497284249</v>
      </c>
    </row>
    <row r="27" spans="1:13" ht="41.25" customHeight="1">
      <c r="A27" s="12"/>
      <c r="B27" s="54"/>
      <c r="C27" s="54"/>
      <c r="D27" s="54"/>
      <c r="E27" s="54"/>
      <c r="F27" s="55"/>
      <c r="G27" s="32" t="s">
        <v>45</v>
      </c>
      <c r="H27" s="34"/>
      <c r="I27" s="47" t="s">
        <v>46</v>
      </c>
      <c r="J27" s="35"/>
      <c r="K27" s="59">
        <f>K28</f>
        <v>220920</v>
      </c>
      <c r="L27" s="59">
        <f>L28</f>
        <v>220920</v>
      </c>
      <c r="M27" s="66">
        <f t="shared" si="1"/>
        <v>100</v>
      </c>
    </row>
    <row r="28" spans="1:13" ht="31.5" customHeight="1">
      <c r="A28" s="12"/>
      <c r="B28" s="54"/>
      <c r="C28" s="54"/>
      <c r="D28" s="54"/>
      <c r="E28" s="54"/>
      <c r="F28" s="55"/>
      <c r="G28" s="28" t="s">
        <v>42</v>
      </c>
      <c r="H28" s="22"/>
      <c r="I28" s="10" t="s">
        <v>15</v>
      </c>
      <c r="J28" s="35">
        <v>200</v>
      </c>
      <c r="K28" s="59">
        <v>220920</v>
      </c>
      <c r="L28" s="59">
        <v>220920</v>
      </c>
      <c r="M28" s="66">
        <f t="shared" si="1"/>
        <v>100</v>
      </c>
    </row>
    <row r="29" spans="1:13" ht="40.5" customHeight="1">
      <c r="A29" s="12"/>
      <c r="B29" s="54"/>
      <c r="C29" s="54"/>
      <c r="D29" s="54"/>
      <c r="E29" s="54"/>
      <c r="F29" s="55"/>
      <c r="G29" s="48" t="s">
        <v>47</v>
      </c>
      <c r="H29" s="22"/>
      <c r="I29" s="10" t="s">
        <v>48</v>
      </c>
      <c r="J29" s="35"/>
      <c r="K29" s="59">
        <f>K30</f>
        <v>7264.4</v>
      </c>
      <c r="L29" s="59">
        <f>L30</f>
        <v>7264.4</v>
      </c>
      <c r="M29" s="66">
        <f t="shared" si="1"/>
        <v>100</v>
      </c>
    </row>
    <row r="30" spans="1:13" ht="31.5" customHeight="1">
      <c r="A30" s="12"/>
      <c r="B30" s="54"/>
      <c r="C30" s="54"/>
      <c r="D30" s="54"/>
      <c r="E30" s="54"/>
      <c r="F30" s="55"/>
      <c r="G30" s="28" t="s">
        <v>42</v>
      </c>
      <c r="H30" s="22"/>
      <c r="I30" s="10" t="s">
        <v>15</v>
      </c>
      <c r="J30" s="35">
        <v>200</v>
      </c>
      <c r="K30" s="59">
        <v>7264.4</v>
      </c>
      <c r="L30" s="59">
        <v>7264.4</v>
      </c>
      <c r="M30" s="66">
        <f t="shared" si="1"/>
        <v>100</v>
      </c>
    </row>
    <row r="31" spans="1:13" ht="31.5" customHeight="1">
      <c r="A31" s="12"/>
      <c r="B31" s="54"/>
      <c r="C31" s="54"/>
      <c r="D31" s="54"/>
      <c r="E31" s="54"/>
      <c r="F31" s="55"/>
      <c r="G31" s="49" t="s">
        <v>49</v>
      </c>
      <c r="H31" s="22"/>
      <c r="I31" s="10" t="s">
        <v>50</v>
      </c>
      <c r="J31" s="35"/>
      <c r="K31" s="59">
        <f>K32</f>
        <v>64900</v>
      </c>
      <c r="L31" s="59">
        <f>L32</f>
        <v>64900</v>
      </c>
      <c r="M31" s="66">
        <f t="shared" si="1"/>
        <v>100</v>
      </c>
    </row>
    <row r="32" spans="1:13" ht="31.5" customHeight="1">
      <c r="A32" s="12"/>
      <c r="B32" s="54"/>
      <c r="C32" s="54"/>
      <c r="D32" s="54"/>
      <c r="E32" s="54"/>
      <c r="F32" s="55"/>
      <c r="G32" s="28" t="s">
        <v>42</v>
      </c>
      <c r="H32" s="22"/>
      <c r="I32" s="10" t="s">
        <v>15</v>
      </c>
      <c r="J32" s="35">
        <v>200</v>
      </c>
      <c r="K32" s="59">
        <v>64900</v>
      </c>
      <c r="L32" s="59">
        <v>64900</v>
      </c>
      <c r="M32" s="66">
        <f t="shared" si="1"/>
        <v>100</v>
      </c>
    </row>
    <row r="33" spans="1:13" ht="27.75" customHeight="1">
      <c r="A33" s="12"/>
      <c r="B33" s="54"/>
      <c r="C33" s="54"/>
      <c r="D33" s="54"/>
      <c r="E33" s="54"/>
      <c r="F33" s="55"/>
      <c r="G33" s="48" t="s">
        <v>51</v>
      </c>
      <c r="H33" s="10"/>
      <c r="I33" s="10" t="s">
        <v>52</v>
      </c>
      <c r="J33" s="35"/>
      <c r="K33" s="59">
        <f>K34</f>
        <v>405954</v>
      </c>
      <c r="L33" s="59">
        <f>L34</f>
        <v>405954</v>
      </c>
      <c r="M33" s="66">
        <f t="shared" si="1"/>
        <v>100</v>
      </c>
    </row>
    <row r="34" spans="1:13" ht="33" customHeight="1">
      <c r="A34" s="12"/>
      <c r="B34" s="54"/>
      <c r="C34" s="54"/>
      <c r="D34" s="54"/>
      <c r="E34" s="54"/>
      <c r="F34" s="55"/>
      <c r="G34" s="28" t="s">
        <v>42</v>
      </c>
      <c r="H34" s="10"/>
      <c r="I34" s="34" t="s">
        <v>15</v>
      </c>
      <c r="J34" s="35">
        <v>200</v>
      </c>
      <c r="K34" s="59">
        <v>405954</v>
      </c>
      <c r="L34" s="59">
        <v>405954</v>
      </c>
      <c r="M34" s="66">
        <f t="shared" si="1"/>
        <v>100</v>
      </c>
    </row>
    <row r="35" spans="1:13" ht="21" customHeight="1">
      <c r="A35" s="12"/>
      <c r="B35" s="54"/>
      <c r="C35" s="54"/>
      <c r="D35" s="54"/>
      <c r="E35" s="54"/>
      <c r="F35" s="55"/>
      <c r="G35" s="25" t="s">
        <v>53</v>
      </c>
      <c r="H35" s="23"/>
      <c r="I35" s="23" t="s">
        <v>54</v>
      </c>
      <c r="J35" s="24"/>
      <c r="K35" s="62">
        <f>K36</f>
        <v>10881118.200000001</v>
      </c>
      <c r="L35" s="62">
        <f>L36</f>
        <v>9930674.5099999998</v>
      </c>
      <c r="M35" s="72">
        <f t="shared" si="1"/>
        <v>91.265202045135382</v>
      </c>
    </row>
    <row r="36" spans="1:13" ht="44.25" customHeight="1">
      <c r="A36" s="12"/>
      <c r="B36" s="54"/>
      <c r="C36" s="54"/>
      <c r="D36" s="54"/>
      <c r="E36" s="54"/>
      <c r="F36" s="55"/>
      <c r="G36" s="28" t="s">
        <v>55</v>
      </c>
      <c r="H36" s="10"/>
      <c r="I36" s="10" t="s">
        <v>56</v>
      </c>
      <c r="J36" s="6"/>
      <c r="K36" s="57">
        <f>K37+K41+K39+K45+K43</f>
        <v>10881118.200000001</v>
      </c>
      <c r="L36" s="57">
        <f>L37+L41+L39+L45+L43</f>
        <v>9930674.5099999998</v>
      </c>
      <c r="M36" s="66">
        <f t="shared" si="1"/>
        <v>91.265202045135382</v>
      </c>
    </row>
    <row r="37" spans="1:13" ht="45" customHeight="1">
      <c r="A37" s="12"/>
      <c r="B37" s="54"/>
      <c r="C37" s="54"/>
      <c r="D37" s="54"/>
      <c r="E37" s="54"/>
      <c r="F37" s="55"/>
      <c r="G37" s="28" t="s">
        <v>57</v>
      </c>
      <c r="H37" s="10"/>
      <c r="I37" s="22" t="s">
        <v>58</v>
      </c>
      <c r="J37" s="11"/>
      <c r="K37" s="57">
        <f>K38</f>
        <v>4423145.2</v>
      </c>
      <c r="L37" s="57">
        <f>L38</f>
        <v>3560772.62</v>
      </c>
      <c r="M37" s="66">
        <f t="shared" si="1"/>
        <v>80.503181763058564</v>
      </c>
    </row>
    <row r="38" spans="1:13" ht="22.5" customHeight="1">
      <c r="A38" s="12"/>
      <c r="B38" s="54"/>
      <c r="C38" s="54"/>
      <c r="D38" s="54"/>
      <c r="E38" s="54"/>
      <c r="F38" s="55"/>
      <c r="G38" s="28" t="s">
        <v>22</v>
      </c>
      <c r="H38" s="10"/>
      <c r="I38" s="10"/>
      <c r="J38" s="11">
        <v>200</v>
      </c>
      <c r="K38" s="57">
        <v>4423145.2</v>
      </c>
      <c r="L38" s="57">
        <v>3560772.62</v>
      </c>
      <c r="M38" s="66">
        <f t="shared" si="1"/>
        <v>80.503181763058564</v>
      </c>
    </row>
    <row r="39" spans="1:13" ht="56.25" customHeight="1">
      <c r="A39" s="12"/>
      <c r="B39" s="54"/>
      <c r="C39" s="54"/>
      <c r="D39" s="54"/>
      <c r="E39" s="54"/>
      <c r="F39" s="55"/>
      <c r="G39" s="28" t="s">
        <v>59</v>
      </c>
      <c r="H39" s="10"/>
      <c r="I39" s="10" t="s">
        <v>60</v>
      </c>
      <c r="J39" s="11"/>
      <c r="K39" s="61">
        <f>K40</f>
        <v>200000</v>
      </c>
      <c r="L39" s="61">
        <f>L40</f>
        <v>193497.5</v>
      </c>
      <c r="M39" s="66">
        <f t="shared" si="1"/>
        <v>96.748750000000001</v>
      </c>
    </row>
    <row r="40" spans="1:13" ht="18.75" customHeight="1">
      <c r="A40" s="12"/>
      <c r="B40" s="54"/>
      <c r="C40" s="54"/>
      <c r="D40" s="54"/>
      <c r="E40" s="54"/>
      <c r="F40" s="55"/>
      <c r="G40" s="28" t="s">
        <v>22</v>
      </c>
      <c r="H40" s="5"/>
      <c r="I40" s="41"/>
      <c r="J40" s="11">
        <v>200</v>
      </c>
      <c r="K40" s="61">
        <v>200000</v>
      </c>
      <c r="L40" s="61">
        <v>193497.5</v>
      </c>
      <c r="M40" s="66">
        <f t="shared" si="1"/>
        <v>96.748750000000001</v>
      </c>
    </row>
    <row r="41" spans="1:13" ht="39.75" customHeight="1">
      <c r="A41" s="12"/>
      <c r="B41" s="54"/>
      <c r="C41" s="54"/>
      <c r="D41" s="54"/>
      <c r="E41" s="54"/>
      <c r="F41" s="55"/>
      <c r="G41" s="28" t="s">
        <v>61</v>
      </c>
      <c r="H41" s="10"/>
      <c r="I41" s="10" t="s">
        <v>62</v>
      </c>
      <c r="J41" s="11"/>
      <c r="K41" s="57">
        <f>K42</f>
        <v>2377041.85</v>
      </c>
      <c r="L41" s="57">
        <f>L42</f>
        <v>2377040.2400000002</v>
      </c>
      <c r="M41" s="66">
        <f t="shared" si="1"/>
        <v>99.999932268756652</v>
      </c>
    </row>
    <row r="42" spans="1:13" ht="21" customHeight="1">
      <c r="A42" s="12"/>
      <c r="B42" s="54"/>
      <c r="C42" s="54"/>
      <c r="D42" s="54"/>
      <c r="E42" s="54"/>
      <c r="F42" s="55"/>
      <c r="G42" s="28" t="s">
        <v>22</v>
      </c>
      <c r="H42" s="10"/>
      <c r="I42" s="10"/>
      <c r="J42" s="11">
        <v>200</v>
      </c>
      <c r="K42" s="57">
        <v>2377041.85</v>
      </c>
      <c r="L42" s="57">
        <v>2377040.2400000002</v>
      </c>
      <c r="M42" s="66">
        <f t="shared" si="1"/>
        <v>99.999932268756652</v>
      </c>
    </row>
    <row r="43" spans="1:13" ht="26.25">
      <c r="A43" s="12"/>
      <c r="B43" s="54"/>
      <c r="C43" s="54"/>
      <c r="D43" s="54"/>
      <c r="E43" s="54"/>
      <c r="F43" s="55"/>
      <c r="G43" s="45" t="s">
        <v>63</v>
      </c>
      <c r="H43" s="22"/>
      <c r="I43" s="10" t="s">
        <v>64</v>
      </c>
      <c r="J43" s="11"/>
      <c r="K43" s="59">
        <f>K44</f>
        <v>6148.15</v>
      </c>
      <c r="L43" s="59">
        <f>L44</f>
        <v>6148.15</v>
      </c>
      <c r="M43" s="66">
        <f t="shared" si="1"/>
        <v>100</v>
      </c>
    </row>
    <row r="44" spans="1:13" ht="15.75">
      <c r="A44" s="12"/>
      <c r="B44" s="54"/>
      <c r="C44" s="54"/>
      <c r="D44" s="54"/>
      <c r="E44" s="54"/>
      <c r="F44" s="55"/>
      <c r="G44" s="28" t="s">
        <v>22</v>
      </c>
      <c r="H44" s="22"/>
      <c r="I44" s="41"/>
      <c r="J44" s="11">
        <v>200</v>
      </c>
      <c r="K44" s="59">
        <v>6148.15</v>
      </c>
      <c r="L44" s="59">
        <v>6148.15</v>
      </c>
      <c r="M44" s="66">
        <f t="shared" si="1"/>
        <v>100</v>
      </c>
    </row>
    <row r="45" spans="1:13" ht="51">
      <c r="A45" s="12"/>
      <c r="B45" s="54"/>
      <c r="C45" s="54"/>
      <c r="D45" s="54"/>
      <c r="E45" s="54"/>
      <c r="F45" s="55"/>
      <c r="G45" s="28" t="s">
        <v>65</v>
      </c>
      <c r="H45" s="22"/>
      <c r="I45" s="10" t="s">
        <v>66</v>
      </c>
      <c r="J45" s="11"/>
      <c r="K45" s="57">
        <f>K46</f>
        <v>3874783</v>
      </c>
      <c r="L45" s="57">
        <f>L46</f>
        <v>3793216</v>
      </c>
      <c r="M45" s="66">
        <f t="shared" si="1"/>
        <v>97.894927277217846</v>
      </c>
    </row>
    <row r="46" spans="1:13" ht="18.75" customHeight="1">
      <c r="A46" s="12"/>
      <c r="B46" s="54"/>
      <c r="C46" s="54"/>
      <c r="D46" s="54"/>
      <c r="E46" s="54"/>
      <c r="F46" s="55"/>
      <c r="G46" s="28" t="s">
        <v>22</v>
      </c>
      <c r="H46" s="10"/>
      <c r="I46" s="41"/>
      <c r="J46" s="11">
        <v>200</v>
      </c>
      <c r="K46" s="57">
        <v>3874783</v>
      </c>
      <c r="L46" s="57">
        <v>3793216</v>
      </c>
      <c r="M46" s="66">
        <f t="shared" si="1"/>
        <v>97.894927277217846</v>
      </c>
    </row>
    <row r="47" spans="1:13" ht="15.75">
      <c r="A47" s="12"/>
      <c r="B47" s="54"/>
      <c r="C47" s="54"/>
      <c r="D47" s="54"/>
      <c r="E47" s="54"/>
      <c r="F47" s="55"/>
      <c r="G47" s="25" t="s">
        <v>67</v>
      </c>
      <c r="H47" s="23"/>
      <c r="I47" s="23" t="s">
        <v>68</v>
      </c>
      <c r="J47" s="24"/>
      <c r="K47" s="62">
        <f t="shared" ref="K47:L49" si="4">K48</f>
        <v>0</v>
      </c>
      <c r="L47" s="62">
        <f t="shared" si="4"/>
        <v>0</v>
      </c>
      <c r="M47" s="72">
        <v>0</v>
      </c>
    </row>
    <row r="48" spans="1:13" ht="41.25" customHeight="1">
      <c r="A48" s="12"/>
      <c r="B48" s="54"/>
      <c r="C48" s="54"/>
      <c r="D48" s="54"/>
      <c r="E48" s="54"/>
      <c r="F48" s="55"/>
      <c r="G48" s="28" t="s">
        <v>69</v>
      </c>
      <c r="H48" s="10"/>
      <c r="I48" s="10" t="s">
        <v>70</v>
      </c>
      <c r="J48" s="6"/>
      <c r="K48" s="57">
        <f t="shared" si="4"/>
        <v>0</v>
      </c>
      <c r="L48" s="57">
        <f t="shared" si="4"/>
        <v>0</v>
      </c>
      <c r="M48" s="66">
        <v>0</v>
      </c>
    </row>
    <row r="49" spans="1:13" ht="42.75" customHeight="1">
      <c r="A49" s="12"/>
      <c r="B49" s="54"/>
      <c r="C49" s="54"/>
      <c r="D49" s="54"/>
      <c r="E49" s="54"/>
      <c r="F49" s="55"/>
      <c r="G49" s="28" t="s">
        <v>71</v>
      </c>
      <c r="H49" s="10"/>
      <c r="I49" s="22" t="s">
        <v>72</v>
      </c>
      <c r="J49" s="11"/>
      <c r="K49" s="57">
        <f t="shared" si="4"/>
        <v>0</v>
      </c>
      <c r="L49" s="57">
        <f t="shared" si="4"/>
        <v>0</v>
      </c>
      <c r="M49" s="66">
        <v>0</v>
      </c>
    </row>
    <row r="50" spans="1:13" ht="21.75" customHeight="1">
      <c r="A50" s="12"/>
      <c r="B50" s="54"/>
      <c r="C50" s="54"/>
      <c r="D50" s="54"/>
      <c r="E50" s="54"/>
      <c r="F50" s="55"/>
      <c r="G50" s="28" t="s">
        <v>22</v>
      </c>
      <c r="H50" s="22"/>
      <c r="I50" s="10"/>
      <c r="J50" s="11">
        <v>200</v>
      </c>
      <c r="K50" s="57">
        <v>0</v>
      </c>
      <c r="L50" s="57">
        <v>0</v>
      </c>
      <c r="M50" s="66">
        <v>0</v>
      </c>
    </row>
    <row r="51" spans="1:13" ht="31.5">
      <c r="A51" s="12"/>
      <c r="B51" s="54"/>
      <c r="C51" s="54"/>
      <c r="D51" s="54"/>
      <c r="E51" s="54"/>
      <c r="F51" s="55"/>
      <c r="G51" s="25" t="s">
        <v>73</v>
      </c>
      <c r="H51" s="7"/>
      <c r="I51" s="23" t="s">
        <v>74</v>
      </c>
      <c r="J51" s="24"/>
      <c r="K51" s="62">
        <f>K52</f>
        <v>13276000</v>
      </c>
      <c r="L51" s="62">
        <f>L52</f>
        <v>12876000</v>
      </c>
      <c r="M51" s="72">
        <f t="shared" si="1"/>
        <v>96.987044290448935</v>
      </c>
    </row>
    <row r="52" spans="1:13" ht="51">
      <c r="A52" s="12"/>
      <c r="B52" s="54"/>
      <c r="C52" s="54"/>
      <c r="D52" s="54"/>
      <c r="E52" s="54"/>
      <c r="F52" s="55"/>
      <c r="G52" s="28" t="s">
        <v>75</v>
      </c>
      <c r="H52" s="10"/>
      <c r="I52" s="10" t="s">
        <v>76</v>
      </c>
      <c r="J52" s="6"/>
      <c r="K52" s="57">
        <f>K53+K55</f>
        <v>13276000</v>
      </c>
      <c r="L52" s="57">
        <f>L53+L55</f>
        <v>12876000</v>
      </c>
      <c r="M52" s="66">
        <f t="shared" si="1"/>
        <v>96.987044290448935</v>
      </c>
    </row>
    <row r="53" spans="1:13" ht="54" customHeight="1">
      <c r="A53" s="12"/>
      <c r="B53" s="54"/>
      <c r="C53" s="54"/>
      <c r="D53" s="54"/>
      <c r="E53" s="54"/>
      <c r="F53" s="55"/>
      <c r="G53" s="28" t="s">
        <v>77</v>
      </c>
      <c r="H53" s="5"/>
      <c r="I53" s="22" t="s">
        <v>78</v>
      </c>
      <c r="J53" s="11"/>
      <c r="K53" s="57">
        <f>K54</f>
        <v>12702000</v>
      </c>
      <c r="L53" s="57">
        <f>L54</f>
        <v>12302000</v>
      </c>
      <c r="M53" s="66">
        <f t="shared" si="1"/>
        <v>96.850889623681311</v>
      </c>
    </row>
    <row r="54" spans="1:13" ht="15" customHeight="1">
      <c r="A54" s="12"/>
      <c r="B54" s="54"/>
      <c r="C54" s="54"/>
      <c r="D54" s="54"/>
      <c r="E54" s="54"/>
      <c r="F54" s="55"/>
      <c r="G54" s="28" t="s">
        <v>79</v>
      </c>
      <c r="H54" s="10"/>
      <c r="I54" s="10" t="s">
        <v>15</v>
      </c>
      <c r="J54" s="11">
        <v>500</v>
      </c>
      <c r="K54" s="57">
        <v>12702000</v>
      </c>
      <c r="L54" s="57">
        <v>12302000</v>
      </c>
      <c r="M54" s="66">
        <f t="shared" si="1"/>
        <v>96.850889623681311</v>
      </c>
    </row>
    <row r="55" spans="1:13" ht="15" customHeight="1">
      <c r="A55" s="12"/>
      <c r="B55" s="54"/>
      <c r="C55" s="54"/>
      <c r="D55" s="54"/>
      <c r="E55" s="54"/>
      <c r="F55" s="55"/>
      <c r="G55" s="28" t="s">
        <v>80</v>
      </c>
      <c r="H55" s="10"/>
      <c r="I55" s="10" t="s">
        <v>81</v>
      </c>
      <c r="J55" s="11"/>
      <c r="K55" s="57">
        <f>K56</f>
        <v>574000</v>
      </c>
      <c r="L55" s="57">
        <f>L56</f>
        <v>574000</v>
      </c>
      <c r="M55" s="66">
        <f t="shared" si="1"/>
        <v>100</v>
      </c>
    </row>
    <row r="56" spans="1:13" ht="15" customHeight="1">
      <c r="A56" s="12"/>
      <c r="B56" s="54"/>
      <c r="C56" s="54"/>
      <c r="D56" s="54"/>
      <c r="E56" s="54"/>
      <c r="F56" s="55"/>
      <c r="G56" s="28" t="s">
        <v>79</v>
      </c>
      <c r="H56" s="10"/>
      <c r="I56" s="10" t="s">
        <v>15</v>
      </c>
      <c r="J56" s="11">
        <v>500</v>
      </c>
      <c r="K56" s="57">
        <v>574000</v>
      </c>
      <c r="L56" s="57">
        <v>574000</v>
      </c>
      <c r="M56" s="66">
        <f t="shared" si="1"/>
        <v>100</v>
      </c>
    </row>
    <row r="57" spans="1:13" ht="48.75" customHeight="1">
      <c r="A57" s="12"/>
      <c r="B57" s="54"/>
      <c r="C57" s="54"/>
      <c r="D57" s="54"/>
      <c r="E57" s="54"/>
      <c r="F57" s="55"/>
      <c r="G57" s="71" t="s">
        <v>82</v>
      </c>
      <c r="H57" s="73"/>
      <c r="I57" s="23" t="s">
        <v>83</v>
      </c>
      <c r="J57" s="24"/>
      <c r="K57" s="62">
        <f>K60</f>
        <v>964630</v>
      </c>
      <c r="L57" s="62">
        <f>L60</f>
        <v>814690.8</v>
      </c>
      <c r="M57" s="72">
        <f t="shared" si="1"/>
        <v>84.456299306469845</v>
      </c>
    </row>
    <row r="58" spans="1:13" ht="39">
      <c r="A58" s="12"/>
      <c r="B58" s="54"/>
      <c r="C58" s="54"/>
      <c r="D58" s="54"/>
      <c r="E58" s="54"/>
      <c r="F58" s="55"/>
      <c r="G58" s="27" t="s">
        <v>84</v>
      </c>
      <c r="H58" s="10"/>
      <c r="I58" s="10" t="s">
        <v>85</v>
      </c>
      <c r="J58" s="6"/>
      <c r="K58" s="57">
        <f>K59</f>
        <v>964630</v>
      </c>
      <c r="L58" s="57">
        <f>L59</f>
        <v>814690.8</v>
      </c>
      <c r="M58" s="66">
        <f t="shared" si="1"/>
        <v>84.456299306469845</v>
      </c>
    </row>
    <row r="59" spans="1:13" ht="42.75" customHeight="1">
      <c r="A59" s="12"/>
      <c r="B59" s="54"/>
      <c r="C59" s="54"/>
      <c r="D59" s="54"/>
      <c r="E59" s="54"/>
      <c r="F59" s="55"/>
      <c r="G59" s="27" t="s">
        <v>86</v>
      </c>
      <c r="H59" s="5"/>
      <c r="I59" s="22" t="s">
        <v>87</v>
      </c>
      <c r="J59" s="11"/>
      <c r="K59" s="57">
        <f>K60</f>
        <v>964630</v>
      </c>
      <c r="L59" s="57">
        <f>L60</f>
        <v>814690.8</v>
      </c>
      <c r="M59" s="66">
        <f t="shared" si="1"/>
        <v>84.456299306469845</v>
      </c>
    </row>
    <row r="60" spans="1:13" ht="17.25" customHeight="1">
      <c r="A60" s="12"/>
      <c r="B60" s="54"/>
      <c r="C60" s="54"/>
      <c r="D60" s="54"/>
      <c r="E60" s="54"/>
      <c r="F60" s="55"/>
      <c r="G60" s="28" t="s">
        <v>88</v>
      </c>
      <c r="H60" s="10"/>
      <c r="I60" s="10" t="s">
        <v>15</v>
      </c>
      <c r="J60" s="11">
        <v>300</v>
      </c>
      <c r="K60" s="57">
        <v>964630</v>
      </c>
      <c r="L60" s="57">
        <v>814690.8</v>
      </c>
      <c r="M60" s="66">
        <f t="shared" si="1"/>
        <v>84.456299306469845</v>
      </c>
    </row>
    <row r="61" spans="1:13" ht="33" customHeight="1">
      <c r="A61" s="12"/>
      <c r="B61" s="54"/>
      <c r="C61" s="54"/>
      <c r="D61" s="54"/>
      <c r="E61" s="54"/>
      <c r="F61" s="55"/>
      <c r="G61" s="74" t="s">
        <v>89</v>
      </c>
      <c r="H61" s="23"/>
      <c r="I61" s="23" t="s">
        <v>90</v>
      </c>
      <c r="J61" s="24"/>
      <c r="K61" s="62">
        <f t="shared" ref="K61:L63" si="5">K62</f>
        <v>0</v>
      </c>
      <c r="L61" s="62">
        <f t="shared" si="5"/>
        <v>0</v>
      </c>
      <c r="M61" s="72">
        <v>0</v>
      </c>
    </row>
    <row r="62" spans="1:13" ht="42.75" customHeight="1">
      <c r="A62" s="12"/>
      <c r="B62" s="54"/>
      <c r="C62" s="54"/>
      <c r="D62" s="54"/>
      <c r="E62" s="54"/>
      <c r="F62" s="55"/>
      <c r="G62" s="29" t="s">
        <v>91</v>
      </c>
      <c r="H62" s="22"/>
      <c r="I62" s="10" t="s">
        <v>92</v>
      </c>
      <c r="J62" s="6"/>
      <c r="K62" s="57">
        <f t="shared" si="5"/>
        <v>0</v>
      </c>
      <c r="L62" s="57">
        <f t="shared" si="5"/>
        <v>0</v>
      </c>
      <c r="M62" s="66">
        <v>0</v>
      </c>
    </row>
    <row r="63" spans="1:13" ht="40.5" customHeight="1">
      <c r="A63" s="12"/>
      <c r="B63" s="54"/>
      <c r="C63" s="54"/>
      <c r="D63" s="54"/>
      <c r="E63" s="54"/>
      <c r="F63" s="55"/>
      <c r="G63" s="29" t="s">
        <v>93</v>
      </c>
      <c r="H63" s="10"/>
      <c r="I63" s="22" t="s">
        <v>94</v>
      </c>
      <c r="J63" s="11"/>
      <c r="K63" s="57">
        <f t="shared" si="5"/>
        <v>0</v>
      </c>
      <c r="L63" s="57">
        <f t="shared" si="5"/>
        <v>0</v>
      </c>
      <c r="M63" s="66">
        <v>0</v>
      </c>
    </row>
    <row r="64" spans="1:13" ht="30.75" customHeight="1">
      <c r="A64" s="12"/>
      <c r="B64" s="54"/>
      <c r="C64" s="54"/>
      <c r="D64" s="54"/>
      <c r="E64" s="54"/>
      <c r="F64" s="55"/>
      <c r="G64" s="28" t="s">
        <v>42</v>
      </c>
      <c r="H64" s="5"/>
      <c r="I64" s="10"/>
      <c r="J64" s="11">
        <v>200</v>
      </c>
      <c r="K64" s="57">
        <v>0</v>
      </c>
      <c r="L64" s="57">
        <v>0</v>
      </c>
      <c r="M64" s="66">
        <v>0</v>
      </c>
    </row>
    <row r="65" spans="1:13" ht="54.75" customHeight="1">
      <c r="A65" s="12"/>
      <c r="B65" s="81">
        <v>500</v>
      </c>
      <c r="C65" s="81"/>
      <c r="D65" s="81"/>
      <c r="E65" s="81"/>
      <c r="F65" s="82"/>
      <c r="G65" s="25" t="s">
        <v>95</v>
      </c>
      <c r="H65" s="23"/>
      <c r="I65" s="23" t="s">
        <v>96</v>
      </c>
      <c r="J65" s="24"/>
      <c r="K65" s="62">
        <f>K66</f>
        <v>619865</v>
      </c>
      <c r="L65" s="62">
        <f>L66</f>
        <v>619863.2699999999</v>
      </c>
      <c r="M65" s="72">
        <f t="shared" si="1"/>
        <v>99.999720906971675</v>
      </c>
    </row>
    <row r="66" spans="1:13" ht="80.25" customHeight="1">
      <c r="A66" s="12"/>
      <c r="B66" s="20"/>
      <c r="C66" s="20"/>
      <c r="D66" s="20"/>
      <c r="E66" s="20"/>
      <c r="F66" s="21"/>
      <c r="G66" s="28" t="s">
        <v>97</v>
      </c>
      <c r="H66" s="26"/>
      <c r="I66" s="10" t="s">
        <v>98</v>
      </c>
      <c r="J66" s="6"/>
      <c r="K66" s="57">
        <f>K67</f>
        <v>619865</v>
      </c>
      <c r="L66" s="57">
        <f>L67</f>
        <v>619863.2699999999</v>
      </c>
      <c r="M66" s="66">
        <f t="shared" si="1"/>
        <v>99.999720906971675</v>
      </c>
    </row>
    <row r="67" spans="1:13" ht="81.75" customHeight="1">
      <c r="A67" s="12"/>
      <c r="B67" s="20"/>
      <c r="C67" s="20"/>
      <c r="D67" s="20"/>
      <c r="E67" s="20"/>
      <c r="F67" s="21"/>
      <c r="G67" s="28" t="s">
        <v>99</v>
      </c>
      <c r="H67" s="10"/>
      <c r="I67" s="26" t="s">
        <v>100</v>
      </c>
      <c r="J67" s="11"/>
      <c r="K67" s="57">
        <f>K68+K69</f>
        <v>619865</v>
      </c>
      <c r="L67" s="57">
        <f>L68+L69</f>
        <v>619863.2699999999</v>
      </c>
      <c r="M67" s="66">
        <f t="shared" si="1"/>
        <v>99.999720906971675</v>
      </c>
    </row>
    <row r="68" spans="1:13" ht="31.5" customHeight="1">
      <c r="A68" s="12"/>
      <c r="B68" s="20"/>
      <c r="C68" s="20"/>
      <c r="D68" s="20"/>
      <c r="E68" s="20"/>
      <c r="F68" s="21"/>
      <c r="G68" s="28" t="s">
        <v>42</v>
      </c>
      <c r="H68" s="10"/>
      <c r="I68" s="10"/>
      <c r="J68" s="11">
        <v>200</v>
      </c>
      <c r="K68" s="57">
        <v>616725</v>
      </c>
      <c r="L68" s="57">
        <v>616723.94999999995</v>
      </c>
      <c r="M68" s="66">
        <f t="shared" si="1"/>
        <v>99.999829745834845</v>
      </c>
    </row>
    <row r="69" spans="1:13" ht="20.25" customHeight="1">
      <c r="A69" s="12"/>
      <c r="B69" s="20"/>
      <c r="C69" s="20"/>
      <c r="D69" s="20"/>
      <c r="E69" s="20"/>
      <c r="F69" s="21"/>
      <c r="G69" s="28" t="s">
        <v>101</v>
      </c>
      <c r="H69" s="10"/>
      <c r="I69" s="10" t="s">
        <v>15</v>
      </c>
      <c r="J69" s="11">
        <v>800</v>
      </c>
      <c r="K69" s="57">
        <v>3140</v>
      </c>
      <c r="L69" s="57">
        <v>3139.32</v>
      </c>
      <c r="M69" s="66">
        <f t="shared" si="1"/>
        <v>99.978343949044586</v>
      </c>
    </row>
    <row r="70" spans="1:13" ht="16.5" customHeight="1">
      <c r="A70" s="12"/>
      <c r="B70" s="20"/>
      <c r="C70" s="20"/>
      <c r="D70" s="20"/>
      <c r="E70" s="20"/>
      <c r="F70" s="21"/>
      <c r="G70" s="74" t="s">
        <v>102</v>
      </c>
      <c r="H70" s="23"/>
      <c r="I70" s="75" t="s">
        <v>103</v>
      </c>
      <c r="J70" s="24"/>
      <c r="K70" s="62">
        <f>K71+K74</f>
        <v>53325693</v>
      </c>
      <c r="L70" s="62">
        <f>L71+L74</f>
        <v>33616527.969999999</v>
      </c>
      <c r="M70" s="72">
        <f t="shared" si="1"/>
        <v>63.0400208207327</v>
      </c>
    </row>
    <row r="71" spans="1:13" ht="41.25" customHeight="1">
      <c r="A71" s="12"/>
      <c r="B71" s="20"/>
      <c r="C71" s="20"/>
      <c r="D71" s="20"/>
      <c r="E71" s="20"/>
      <c r="F71" s="21"/>
      <c r="G71" s="28" t="s">
        <v>104</v>
      </c>
      <c r="H71" s="10"/>
      <c r="I71" s="10" t="s">
        <v>105</v>
      </c>
      <c r="J71" s="11"/>
      <c r="K71" s="57">
        <f>K72</f>
        <v>4877800</v>
      </c>
      <c r="L71" s="57">
        <f>L72</f>
        <v>2510550.37</v>
      </c>
      <c r="M71" s="66">
        <f t="shared" si="1"/>
        <v>51.468907499282466</v>
      </c>
    </row>
    <row r="72" spans="1:13" ht="43.5" customHeight="1">
      <c r="A72" s="12"/>
      <c r="B72" s="20"/>
      <c r="C72" s="20"/>
      <c r="D72" s="20"/>
      <c r="E72" s="20"/>
      <c r="F72" s="21"/>
      <c r="G72" s="28" t="s">
        <v>106</v>
      </c>
      <c r="H72" s="10"/>
      <c r="I72" s="10" t="s">
        <v>107</v>
      </c>
      <c r="J72" s="11"/>
      <c r="K72" s="57">
        <f>K73</f>
        <v>4877800</v>
      </c>
      <c r="L72" s="57">
        <f>L73</f>
        <v>2510550.37</v>
      </c>
      <c r="M72" s="66">
        <f t="shared" si="1"/>
        <v>51.468907499282466</v>
      </c>
    </row>
    <row r="73" spans="1:13" ht="30" customHeight="1">
      <c r="A73" s="12"/>
      <c r="B73" s="20"/>
      <c r="C73" s="20"/>
      <c r="D73" s="20"/>
      <c r="E73" s="20"/>
      <c r="F73" s="21"/>
      <c r="G73" s="28" t="s">
        <v>108</v>
      </c>
      <c r="H73" s="5"/>
      <c r="I73" s="10"/>
      <c r="J73" s="11">
        <v>400</v>
      </c>
      <c r="K73" s="57">
        <v>4877800</v>
      </c>
      <c r="L73" s="57">
        <v>2510550.37</v>
      </c>
      <c r="M73" s="66">
        <f t="shared" ref="M73:M122" si="6">L73/K73*100</f>
        <v>51.468907499282466</v>
      </c>
    </row>
    <row r="74" spans="1:13" ht="39">
      <c r="A74" s="12"/>
      <c r="B74" s="86" t="s">
        <v>109</v>
      </c>
      <c r="C74" s="86"/>
      <c r="D74" s="86"/>
      <c r="E74" s="86"/>
      <c r="F74" s="87"/>
      <c r="G74" s="38" t="s">
        <v>106</v>
      </c>
      <c r="H74" s="7"/>
      <c r="I74" s="10" t="s">
        <v>110</v>
      </c>
      <c r="J74" s="11"/>
      <c r="K74" s="57">
        <f>K75</f>
        <v>48447893</v>
      </c>
      <c r="L74" s="57">
        <f>L75</f>
        <v>31105977.600000001</v>
      </c>
      <c r="M74" s="66">
        <f t="shared" si="6"/>
        <v>64.205016304837031</v>
      </c>
    </row>
    <row r="75" spans="1:13" ht="28.5" customHeight="1">
      <c r="A75" s="12"/>
      <c r="B75" s="84" t="s">
        <v>109</v>
      </c>
      <c r="C75" s="84"/>
      <c r="D75" s="84"/>
      <c r="E75" s="84"/>
      <c r="F75" s="85"/>
      <c r="G75" s="28" t="s">
        <v>108</v>
      </c>
      <c r="H75" s="7"/>
      <c r="I75" s="10"/>
      <c r="J75" s="11">
        <v>400</v>
      </c>
      <c r="K75" s="57">
        <v>48447893</v>
      </c>
      <c r="L75" s="57">
        <v>31105977.600000001</v>
      </c>
      <c r="M75" s="66">
        <f t="shared" si="6"/>
        <v>64.205016304837031</v>
      </c>
    </row>
    <row r="76" spans="1:13" ht="28.5" customHeight="1">
      <c r="A76" s="12"/>
      <c r="B76" s="52"/>
      <c r="C76" s="52"/>
      <c r="D76" s="52"/>
      <c r="E76" s="52"/>
      <c r="F76" s="53"/>
      <c r="G76" s="76" t="s">
        <v>111</v>
      </c>
      <c r="H76" s="23"/>
      <c r="I76" s="75" t="s">
        <v>112</v>
      </c>
      <c r="J76" s="24"/>
      <c r="K76" s="62">
        <f t="shared" ref="K76:L78" si="7">K77</f>
        <v>694019</v>
      </c>
      <c r="L76" s="62">
        <f t="shared" si="7"/>
        <v>694018.63</v>
      </c>
      <c r="M76" s="72">
        <f t="shared" si="6"/>
        <v>99.999946687338536</v>
      </c>
    </row>
    <row r="77" spans="1:13" ht="57" customHeight="1">
      <c r="A77" s="12"/>
      <c r="B77" s="52"/>
      <c r="C77" s="52"/>
      <c r="D77" s="52"/>
      <c r="E77" s="52"/>
      <c r="F77" s="53"/>
      <c r="G77" s="32" t="s">
        <v>113</v>
      </c>
      <c r="H77" s="7"/>
      <c r="I77" s="10" t="s">
        <v>114</v>
      </c>
      <c r="J77" s="11"/>
      <c r="K77" s="57">
        <f t="shared" si="7"/>
        <v>694019</v>
      </c>
      <c r="L77" s="57">
        <f t="shared" si="7"/>
        <v>694018.63</v>
      </c>
      <c r="M77" s="66">
        <f t="shared" si="6"/>
        <v>99.999946687338536</v>
      </c>
    </row>
    <row r="78" spans="1:13" ht="42" customHeight="1">
      <c r="A78" s="12"/>
      <c r="B78" s="52"/>
      <c r="C78" s="52"/>
      <c r="D78" s="52"/>
      <c r="E78" s="52"/>
      <c r="F78" s="53"/>
      <c r="G78" s="32" t="s">
        <v>115</v>
      </c>
      <c r="H78" s="7"/>
      <c r="I78" s="10" t="s">
        <v>116</v>
      </c>
      <c r="J78" s="11"/>
      <c r="K78" s="57">
        <f t="shared" si="7"/>
        <v>694019</v>
      </c>
      <c r="L78" s="57">
        <f t="shared" si="7"/>
        <v>694018.63</v>
      </c>
      <c r="M78" s="66">
        <f t="shared" si="6"/>
        <v>99.999946687338536</v>
      </c>
    </row>
    <row r="79" spans="1:13" ht="26.25">
      <c r="A79" s="12"/>
      <c r="B79" s="52"/>
      <c r="C79" s="52"/>
      <c r="D79" s="52"/>
      <c r="E79" s="52"/>
      <c r="F79" s="53"/>
      <c r="G79" s="32" t="s">
        <v>117</v>
      </c>
      <c r="H79" s="23"/>
      <c r="I79" s="10"/>
      <c r="J79" s="11">
        <v>400</v>
      </c>
      <c r="K79" s="57">
        <v>694019</v>
      </c>
      <c r="L79" s="57">
        <v>694018.63</v>
      </c>
      <c r="M79" s="66">
        <f t="shared" si="6"/>
        <v>99.999946687338536</v>
      </c>
    </row>
    <row r="80" spans="1:13" ht="33.75" customHeight="1">
      <c r="A80" s="12"/>
      <c r="B80" s="52"/>
      <c r="C80" s="52"/>
      <c r="D80" s="52"/>
      <c r="E80" s="52"/>
      <c r="F80" s="53"/>
      <c r="G80" s="77" t="s">
        <v>118</v>
      </c>
      <c r="H80" s="23"/>
      <c r="I80" s="23" t="s">
        <v>119</v>
      </c>
      <c r="J80" s="24"/>
      <c r="K80" s="62">
        <f t="shared" ref="K80:L82" si="8">K81</f>
        <v>2521966.15</v>
      </c>
      <c r="L80" s="62">
        <f t="shared" si="8"/>
        <v>2521912.6800000002</v>
      </c>
      <c r="M80" s="72">
        <f t="shared" si="6"/>
        <v>99.997879828799455</v>
      </c>
    </row>
    <row r="81" spans="1:13" ht="25.5" customHeight="1">
      <c r="A81" s="12"/>
      <c r="B81" s="52"/>
      <c r="C81" s="52"/>
      <c r="D81" s="52"/>
      <c r="E81" s="52"/>
      <c r="F81" s="53"/>
      <c r="G81" s="32" t="s">
        <v>120</v>
      </c>
      <c r="H81" s="5"/>
      <c r="I81" s="10" t="s">
        <v>121</v>
      </c>
      <c r="J81" s="11"/>
      <c r="K81" s="57">
        <f t="shared" si="8"/>
        <v>2521966.15</v>
      </c>
      <c r="L81" s="57">
        <f t="shared" si="8"/>
        <v>2521912.6800000002</v>
      </c>
      <c r="M81" s="66">
        <f t="shared" si="6"/>
        <v>99.997879828799455</v>
      </c>
    </row>
    <row r="82" spans="1:13" ht="19.5" customHeight="1">
      <c r="A82" s="12"/>
      <c r="B82" s="52"/>
      <c r="C82" s="52"/>
      <c r="D82" s="52"/>
      <c r="E82" s="52"/>
      <c r="F82" s="53"/>
      <c r="G82" s="39" t="s">
        <v>122</v>
      </c>
      <c r="H82" s="10"/>
      <c r="I82" s="10" t="s">
        <v>123</v>
      </c>
      <c r="J82" s="42"/>
      <c r="K82" s="57">
        <f t="shared" si="8"/>
        <v>2521966.15</v>
      </c>
      <c r="L82" s="57">
        <f t="shared" si="8"/>
        <v>2521912.6800000002</v>
      </c>
      <c r="M82" s="66">
        <f t="shared" si="6"/>
        <v>99.997879828799455</v>
      </c>
    </row>
    <row r="83" spans="1:13" ht="29.25" customHeight="1">
      <c r="A83" s="12"/>
      <c r="B83" s="52"/>
      <c r="C83" s="52"/>
      <c r="D83" s="52"/>
      <c r="E83" s="52"/>
      <c r="F83" s="53"/>
      <c r="G83" s="28" t="s">
        <v>42</v>
      </c>
      <c r="H83" s="23"/>
      <c r="I83" s="10"/>
      <c r="J83" s="11">
        <v>200</v>
      </c>
      <c r="K83" s="57">
        <v>2521966.15</v>
      </c>
      <c r="L83" s="57">
        <v>2521912.6800000002</v>
      </c>
      <c r="M83" s="66">
        <f t="shared" si="6"/>
        <v>99.997879828799455</v>
      </c>
    </row>
    <row r="84" spans="1:13" ht="32.25" customHeight="1">
      <c r="A84" s="12"/>
      <c r="B84" s="52"/>
      <c r="C84" s="52"/>
      <c r="D84" s="52"/>
      <c r="E84" s="52"/>
      <c r="F84" s="53"/>
      <c r="G84" s="25" t="s">
        <v>124</v>
      </c>
      <c r="H84" s="23"/>
      <c r="I84" s="23" t="s">
        <v>125</v>
      </c>
      <c r="J84" s="24"/>
      <c r="K84" s="62">
        <f>K85</f>
        <v>138840</v>
      </c>
      <c r="L84" s="62">
        <f>L85</f>
        <v>138840</v>
      </c>
      <c r="M84" s="72">
        <f t="shared" si="6"/>
        <v>100</v>
      </c>
    </row>
    <row r="85" spans="1:13" ht="39" customHeight="1">
      <c r="A85" s="12"/>
      <c r="B85" s="52"/>
      <c r="C85" s="52"/>
      <c r="D85" s="52"/>
      <c r="E85" s="52"/>
      <c r="F85" s="53"/>
      <c r="G85" s="43" t="s">
        <v>126</v>
      </c>
      <c r="H85" s="23"/>
      <c r="I85" s="10" t="s">
        <v>127</v>
      </c>
      <c r="J85" s="11"/>
      <c r="K85" s="57">
        <f>K86</f>
        <v>138840</v>
      </c>
      <c r="L85" s="57">
        <f>L86</f>
        <v>138840</v>
      </c>
      <c r="M85" s="66">
        <f t="shared" si="6"/>
        <v>100</v>
      </c>
    </row>
    <row r="86" spans="1:13" ht="27.75" customHeight="1">
      <c r="A86" s="12"/>
      <c r="B86" s="52"/>
      <c r="C86" s="52"/>
      <c r="D86" s="52"/>
      <c r="E86" s="52"/>
      <c r="F86" s="53"/>
      <c r="G86" s="44" t="s">
        <v>128</v>
      </c>
      <c r="H86" s="23"/>
      <c r="I86" s="10" t="s">
        <v>129</v>
      </c>
      <c r="J86" s="11"/>
      <c r="K86" s="57">
        <f>K88+K87</f>
        <v>138840</v>
      </c>
      <c r="L86" s="57">
        <f>L88+L87</f>
        <v>138840</v>
      </c>
      <c r="M86" s="66">
        <f t="shared" si="6"/>
        <v>100</v>
      </c>
    </row>
    <row r="87" spans="1:13" ht="30" customHeight="1">
      <c r="A87" s="12"/>
      <c r="B87" s="52"/>
      <c r="C87" s="52"/>
      <c r="D87" s="52"/>
      <c r="E87" s="52"/>
      <c r="F87" s="53"/>
      <c r="G87" s="28" t="s">
        <v>42</v>
      </c>
      <c r="H87" s="23"/>
      <c r="I87" s="10"/>
      <c r="J87" s="11">
        <v>200</v>
      </c>
      <c r="K87" s="57">
        <v>24840</v>
      </c>
      <c r="L87" s="57">
        <v>24840</v>
      </c>
      <c r="M87" s="66">
        <f t="shared" si="6"/>
        <v>100</v>
      </c>
    </row>
    <row r="88" spans="1:13" ht="18" customHeight="1">
      <c r="A88" s="12"/>
      <c r="B88" s="52"/>
      <c r="C88" s="52"/>
      <c r="D88" s="52"/>
      <c r="E88" s="52"/>
      <c r="F88" s="53"/>
      <c r="G88" s="28" t="s">
        <v>79</v>
      </c>
      <c r="H88" s="23"/>
      <c r="I88" s="10" t="s">
        <v>15</v>
      </c>
      <c r="J88" s="11">
        <v>500</v>
      </c>
      <c r="K88" s="57">
        <v>114000</v>
      </c>
      <c r="L88" s="57">
        <v>114000</v>
      </c>
      <c r="M88" s="66">
        <f t="shared" si="6"/>
        <v>100</v>
      </c>
    </row>
    <row r="89" spans="1:13" ht="21" customHeight="1">
      <c r="A89" s="12"/>
      <c r="B89" s="52"/>
      <c r="C89" s="52"/>
      <c r="D89" s="52"/>
      <c r="E89" s="52"/>
      <c r="F89" s="53"/>
      <c r="G89" s="4" t="s">
        <v>130</v>
      </c>
      <c r="H89" s="23"/>
      <c r="I89" s="23" t="s">
        <v>131</v>
      </c>
      <c r="J89" s="24" t="s">
        <v>15</v>
      </c>
      <c r="K89" s="62">
        <f>K90+K109+K111+K117+K120+K113+K107</f>
        <v>12341136.66</v>
      </c>
      <c r="L89" s="62">
        <f>L90+L109+L111+L117+L120+L113+L107</f>
        <v>12268531.75</v>
      </c>
      <c r="M89" s="72">
        <f t="shared" si="6"/>
        <v>99.411683769491617</v>
      </c>
    </row>
    <row r="90" spans="1:13" ht="26.25" customHeight="1">
      <c r="A90" s="12"/>
      <c r="B90" s="52"/>
      <c r="C90" s="52"/>
      <c r="D90" s="52"/>
      <c r="E90" s="52"/>
      <c r="F90" s="53"/>
      <c r="G90" s="28" t="s">
        <v>132</v>
      </c>
      <c r="H90" s="10"/>
      <c r="I90" s="7"/>
      <c r="J90" s="8"/>
      <c r="K90" s="62">
        <f>K91+K94+K98+K96</f>
        <v>6403318</v>
      </c>
      <c r="L90" s="62">
        <f>L91+L94+L98+L96</f>
        <v>6402715.2000000002</v>
      </c>
      <c r="M90" s="72">
        <f t="shared" si="6"/>
        <v>99.990586130502962</v>
      </c>
    </row>
    <row r="91" spans="1:13" ht="47.25">
      <c r="A91" s="12"/>
      <c r="B91" s="52"/>
      <c r="C91" s="52"/>
      <c r="D91" s="52"/>
      <c r="E91" s="52"/>
      <c r="F91" s="53"/>
      <c r="G91" s="25" t="s">
        <v>133</v>
      </c>
      <c r="H91" s="10"/>
      <c r="I91" s="23"/>
      <c r="J91" s="24"/>
      <c r="K91" s="62">
        <f>K92</f>
        <v>226470</v>
      </c>
      <c r="L91" s="62">
        <f>L92</f>
        <v>226466.36</v>
      </c>
      <c r="M91" s="72">
        <f t="shared" si="6"/>
        <v>99.998392723097979</v>
      </c>
    </row>
    <row r="92" spans="1:13" ht="15.75">
      <c r="A92" s="12"/>
      <c r="B92" s="52"/>
      <c r="C92" s="52"/>
      <c r="D92" s="52"/>
      <c r="E92" s="52"/>
      <c r="F92" s="53"/>
      <c r="G92" s="9" t="s">
        <v>134</v>
      </c>
      <c r="H92" s="10"/>
      <c r="I92" s="7" t="s">
        <v>135</v>
      </c>
      <c r="J92" s="8"/>
      <c r="K92" s="57">
        <f>K93</f>
        <v>226470</v>
      </c>
      <c r="L92" s="57">
        <f>L93</f>
        <v>226466.36</v>
      </c>
      <c r="M92" s="66">
        <f t="shared" si="6"/>
        <v>99.998392723097979</v>
      </c>
    </row>
    <row r="93" spans="1:13" ht="41.25" customHeight="1">
      <c r="A93" s="12"/>
      <c r="B93" s="52"/>
      <c r="C93" s="52"/>
      <c r="D93" s="52"/>
      <c r="E93" s="52"/>
      <c r="F93" s="53"/>
      <c r="G93" s="28" t="s">
        <v>35</v>
      </c>
      <c r="H93" s="10"/>
      <c r="I93" s="7"/>
      <c r="J93" s="8">
        <v>100</v>
      </c>
      <c r="K93" s="57">
        <v>226470</v>
      </c>
      <c r="L93" s="57">
        <v>226466.36</v>
      </c>
      <c r="M93" s="66">
        <f t="shared" si="6"/>
        <v>99.998392723097979</v>
      </c>
    </row>
    <row r="94" spans="1:13" ht="31.5">
      <c r="A94" s="12"/>
      <c r="B94" s="52"/>
      <c r="C94" s="52"/>
      <c r="D94" s="52"/>
      <c r="E94" s="52"/>
      <c r="F94" s="53"/>
      <c r="G94" s="25" t="s">
        <v>136</v>
      </c>
      <c r="H94" s="10"/>
      <c r="I94" s="23" t="s">
        <v>137</v>
      </c>
      <c r="J94" s="24"/>
      <c r="K94" s="62">
        <f>K95</f>
        <v>0</v>
      </c>
      <c r="L94" s="62">
        <f>L95</f>
        <v>0</v>
      </c>
      <c r="M94" s="72">
        <v>0</v>
      </c>
    </row>
    <row r="95" spans="1:13" ht="27.75" customHeight="1">
      <c r="A95" s="12"/>
      <c r="B95" s="52"/>
      <c r="C95" s="52"/>
      <c r="D95" s="52"/>
      <c r="E95" s="52"/>
      <c r="F95" s="53"/>
      <c r="G95" s="28" t="s">
        <v>42</v>
      </c>
      <c r="H95" s="10"/>
      <c r="I95" s="10" t="s">
        <v>15</v>
      </c>
      <c r="J95" s="11">
        <v>200</v>
      </c>
      <c r="K95" s="57">
        <v>0</v>
      </c>
      <c r="L95" s="57">
        <v>0</v>
      </c>
      <c r="M95" s="66">
        <v>0</v>
      </c>
    </row>
    <row r="96" spans="1:13" ht="63">
      <c r="A96" s="12"/>
      <c r="B96" s="52"/>
      <c r="C96" s="52"/>
      <c r="D96" s="52"/>
      <c r="E96" s="52"/>
      <c r="F96" s="53"/>
      <c r="G96" s="25" t="s">
        <v>138</v>
      </c>
      <c r="H96" s="23"/>
      <c r="I96" s="23" t="s">
        <v>139</v>
      </c>
      <c r="J96" s="24"/>
      <c r="K96" s="62">
        <f>K97</f>
        <v>80000</v>
      </c>
      <c r="L96" s="62">
        <f>L97</f>
        <v>80000</v>
      </c>
      <c r="M96" s="72">
        <f t="shared" si="6"/>
        <v>100</v>
      </c>
    </row>
    <row r="97" spans="1:13" ht="14.25" customHeight="1">
      <c r="A97" s="12"/>
      <c r="B97" s="52"/>
      <c r="C97" s="52"/>
      <c r="D97" s="52"/>
      <c r="E97" s="52"/>
      <c r="F97" s="53"/>
      <c r="G97" s="28" t="s">
        <v>79</v>
      </c>
      <c r="H97" s="10"/>
      <c r="I97" s="10" t="s">
        <v>15</v>
      </c>
      <c r="J97" s="11">
        <v>500</v>
      </c>
      <c r="K97" s="57">
        <v>80000</v>
      </c>
      <c r="L97" s="57">
        <v>80000</v>
      </c>
      <c r="M97" s="66">
        <f t="shared" si="6"/>
        <v>100</v>
      </c>
    </row>
    <row r="98" spans="1:13" ht="20.25" customHeight="1">
      <c r="A98" s="12"/>
      <c r="B98" s="52"/>
      <c r="C98" s="52"/>
      <c r="D98" s="52"/>
      <c r="E98" s="52"/>
      <c r="F98" s="53"/>
      <c r="G98" s="25" t="s">
        <v>140</v>
      </c>
      <c r="H98" s="23"/>
      <c r="I98" s="23"/>
      <c r="J98" s="24"/>
      <c r="K98" s="62">
        <f>K99+K103+K105</f>
        <v>6096848</v>
      </c>
      <c r="L98" s="62">
        <f>L99+L103+L105</f>
        <v>6096248.8399999999</v>
      </c>
      <c r="M98" s="72">
        <f t="shared" si="6"/>
        <v>99.990172626904922</v>
      </c>
    </row>
    <row r="99" spans="1:13" ht="18.75" customHeight="1">
      <c r="A99" s="12"/>
      <c r="B99" s="52"/>
      <c r="C99" s="52"/>
      <c r="D99" s="52"/>
      <c r="E99" s="52"/>
      <c r="F99" s="53"/>
      <c r="G99" s="28" t="s">
        <v>141</v>
      </c>
      <c r="H99" s="10"/>
      <c r="I99" s="7" t="s">
        <v>142</v>
      </c>
      <c r="J99" s="8"/>
      <c r="K99" s="57">
        <f>K100+K101+K102</f>
        <v>5976848</v>
      </c>
      <c r="L99" s="57">
        <f>L100+L101+L102</f>
        <v>5976248.8399999999</v>
      </c>
      <c r="M99" s="66">
        <f t="shared" si="6"/>
        <v>99.989975318094082</v>
      </c>
    </row>
    <row r="100" spans="1:13" ht="54.75" customHeight="1">
      <c r="A100" s="12"/>
      <c r="B100" s="52"/>
      <c r="C100" s="52"/>
      <c r="D100" s="52"/>
      <c r="E100" s="52"/>
      <c r="F100" s="53"/>
      <c r="G100" s="28" t="s">
        <v>143</v>
      </c>
      <c r="H100" s="23"/>
      <c r="I100" s="7"/>
      <c r="J100" s="8">
        <v>100</v>
      </c>
      <c r="K100" s="57">
        <v>5041700</v>
      </c>
      <c r="L100" s="57">
        <v>5041348.0599999996</v>
      </c>
      <c r="M100" s="66">
        <f t="shared" si="6"/>
        <v>99.993019418053436</v>
      </c>
    </row>
    <row r="101" spans="1:13" ht="25.5">
      <c r="A101" s="12"/>
      <c r="B101" s="52"/>
      <c r="C101" s="52"/>
      <c r="D101" s="52"/>
      <c r="E101" s="52"/>
      <c r="F101" s="53"/>
      <c r="G101" s="28" t="s">
        <v>42</v>
      </c>
      <c r="H101" s="10"/>
      <c r="I101" s="10" t="s">
        <v>15</v>
      </c>
      <c r="J101" s="11">
        <v>200</v>
      </c>
      <c r="K101" s="57">
        <v>888648</v>
      </c>
      <c r="L101" s="57">
        <v>888587.91</v>
      </c>
      <c r="M101" s="66">
        <f t="shared" si="6"/>
        <v>99.993238042509518</v>
      </c>
    </row>
    <row r="102" spans="1:13" ht="15.75">
      <c r="A102" s="12"/>
      <c r="B102" s="52"/>
      <c r="C102" s="52"/>
      <c r="D102" s="52"/>
      <c r="E102" s="52"/>
      <c r="F102" s="53"/>
      <c r="G102" s="28" t="s">
        <v>101</v>
      </c>
      <c r="H102" s="23"/>
      <c r="I102" s="10"/>
      <c r="J102" s="11">
        <v>800</v>
      </c>
      <c r="K102" s="57">
        <v>46500</v>
      </c>
      <c r="L102" s="57">
        <v>46312.87</v>
      </c>
      <c r="M102" s="66">
        <f t="shared" si="6"/>
        <v>99.597569892473132</v>
      </c>
    </row>
    <row r="103" spans="1:13" ht="80.25" customHeight="1">
      <c r="A103" s="12"/>
      <c r="B103" s="52"/>
      <c r="C103" s="52"/>
      <c r="D103" s="52"/>
      <c r="E103" s="52"/>
      <c r="F103" s="53"/>
      <c r="G103" s="25" t="s">
        <v>144</v>
      </c>
      <c r="H103" s="7"/>
      <c r="I103" s="10" t="s">
        <v>145</v>
      </c>
      <c r="J103" s="11"/>
      <c r="K103" s="57">
        <f>K104</f>
        <v>50000</v>
      </c>
      <c r="L103" s="57">
        <f>L104</f>
        <v>50000</v>
      </c>
      <c r="M103" s="66">
        <f t="shared" si="6"/>
        <v>100</v>
      </c>
    </row>
    <row r="104" spans="1:13" ht="17.25" customHeight="1">
      <c r="A104" s="12"/>
      <c r="B104" s="52"/>
      <c r="C104" s="52"/>
      <c r="D104" s="52"/>
      <c r="E104" s="52"/>
      <c r="F104" s="53"/>
      <c r="G104" s="28" t="s">
        <v>79</v>
      </c>
      <c r="H104" s="10"/>
      <c r="I104" s="10" t="s">
        <v>15</v>
      </c>
      <c r="J104" s="11">
        <v>500</v>
      </c>
      <c r="K104" s="60">
        <v>50000</v>
      </c>
      <c r="L104" s="60">
        <v>50000</v>
      </c>
      <c r="M104" s="66">
        <f t="shared" si="6"/>
        <v>100</v>
      </c>
    </row>
    <row r="105" spans="1:13" ht="31.5" customHeight="1">
      <c r="A105" s="12"/>
      <c r="B105" s="52"/>
      <c r="C105" s="52"/>
      <c r="D105" s="52"/>
      <c r="E105" s="52"/>
      <c r="F105" s="53"/>
      <c r="G105" s="25" t="s">
        <v>146</v>
      </c>
      <c r="H105" s="36"/>
      <c r="I105" s="10" t="s">
        <v>147</v>
      </c>
      <c r="J105" s="11"/>
      <c r="K105" s="60">
        <f>K106</f>
        <v>70000</v>
      </c>
      <c r="L105" s="60">
        <f>L106</f>
        <v>70000</v>
      </c>
      <c r="M105" s="66">
        <f t="shared" si="6"/>
        <v>100</v>
      </c>
    </row>
    <row r="106" spans="1:13" ht="18" customHeight="1">
      <c r="A106" s="12"/>
      <c r="B106" s="52"/>
      <c r="C106" s="52"/>
      <c r="D106" s="52"/>
      <c r="E106" s="52"/>
      <c r="F106" s="53"/>
      <c r="G106" s="28" t="s">
        <v>79</v>
      </c>
      <c r="H106" s="7"/>
      <c r="I106" s="10" t="s">
        <v>15</v>
      </c>
      <c r="J106" s="11">
        <v>500</v>
      </c>
      <c r="K106" s="60">
        <v>70000</v>
      </c>
      <c r="L106" s="60">
        <v>70000</v>
      </c>
      <c r="M106" s="66">
        <f t="shared" si="6"/>
        <v>100</v>
      </c>
    </row>
    <row r="107" spans="1:13" ht="21" customHeight="1">
      <c r="A107" s="12"/>
      <c r="B107" s="52"/>
      <c r="C107" s="52"/>
      <c r="D107" s="52"/>
      <c r="E107" s="52"/>
      <c r="F107" s="53"/>
      <c r="G107" s="25" t="s">
        <v>148</v>
      </c>
      <c r="H107" s="23"/>
      <c r="I107" s="23" t="s">
        <v>149</v>
      </c>
      <c r="J107" s="24"/>
      <c r="K107" s="62">
        <f>K108</f>
        <v>384785</v>
      </c>
      <c r="L107" s="62">
        <f>L108</f>
        <v>384785</v>
      </c>
      <c r="M107" s="72">
        <f t="shared" si="6"/>
        <v>100</v>
      </c>
    </row>
    <row r="108" spans="1:13" ht="15.75" customHeight="1">
      <c r="A108" s="12"/>
      <c r="B108" s="52"/>
      <c r="C108" s="52"/>
      <c r="D108" s="52"/>
      <c r="E108" s="52"/>
      <c r="F108" s="53"/>
      <c r="G108" s="28" t="s">
        <v>101</v>
      </c>
      <c r="H108" s="10"/>
      <c r="I108" s="10"/>
      <c r="J108" s="11">
        <v>800</v>
      </c>
      <c r="K108" s="60">
        <v>384785</v>
      </c>
      <c r="L108" s="60">
        <v>384785</v>
      </c>
      <c r="M108" s="66">
        <f t="shared" si="6"/>
        <v>100</v>
      </c>
    </row>
    <row r="109" spans="1:13" ht="22.5" customHeight="1">
      <c r="A109" s="12"/>
      <c r="B109" s="52"/>
      <c r="C109" s="52"/>
      <c r="D109" s="52"/>
      <c r="E109" s="52"/>
      <c r="F109" s="53"/>
      <c r="G109" s="25" t="s">
        <v>150</v>
      </c>
      <c r="H109" s="23"/>
      <c r="I109" s="23" t="s">
        <v>151</v>
      </c>
      <c r="J109" s="24" t="s">
        <v>15</v>
      </c>
      <c r="K109" s="62">
        <f>K110</f>
        <v>70004.800000000003</v>
      </c>
      <c r="L109" s="62">
        <f>L110</f>
        <v>0</v>
      </c>
      <c r="M109" s="72">
        <f t="shared" si="6"/>
        <v>0</v>
      </c>
    </row>
    <row r="110" spans="1:13" ht="19.5" customHeight="1">
      <c r="A110" s="12"/>
      <c r="B110" s="52"/>
      <c r="C110" s="52"/>
      <c r="D110" s="52"/>
      <c r="E110" s="52"/>
      <c r="F110" s="53"/>
      <c r="G110" s="28" t="s">
        <v>101</v>
      </c>
      <c r="H110" s="10"/>
      <c r="I110" s="10" t="s">
        <v>15</v>
      </c>
      <c r="J110" s="11">
        <v>800</v>
      </c>
      <c r="K110" s="57">
        <v>70004.800000000003</v>
      </c>
      <c r="L110" s="57">
        <v>0</v>
      </c>
      <c r="M110" s="66">
        <f t="shared" si="6"/>
        <v>0</v>
      </c>
    </row>
    <row r="111" spans="1:13" ht="34.5" customHeight="1">
      <c r="A111" s="12"/>
      <c r="B111" s="52"/>
      <c r="C111" s="52"/>
      <c r="D111" s="52"/>
      <c r="E111" s="52"/>
      <c r="F111" s="53"/>
      <c r="G111" s="25" t="s">
        <v>152</v>
      </c>
      <c r="H111" s="23"/>
      <c r="I111" s="23" t="s">
        <v>153</v>
      </c>
      <c r="J111" s="24"/>
      <c r="K111" s="62">
        <f>+K112</f>
        <v>39736</v>
      </c>
      <c r="L111" s="62">
        <f>+L112</f>
        <v>39736</v>
      </c>
      <c r="M111" s="72">
        <f t="shared" si="6"/>
        <v>100</v>
      </c>
    </row>
    <row r="112" spans="1:13" ht="27" customHeight="1">
      <c r="A112" s="12"/>
      <c r="B112" s="52"/>
      <c r="C112" s="52"/>
      <c r="D112" s="52"/>
      <c r="E112" s="52"/>
      <c r="F112" s="53"/>
      <c r="G112" s="45" t="s">
        <v>42</v>
      </c>
      <c r="H112" s="23"/>
      <c r="I112" s="46"/>
      <c r="J112" s="46">
        <v>200</v>
      </c>
      <c r="K112" s="60">
        <v>39736</v>
      </c>
      <c r="L112" s="60">
        <v>39736</v>
      </c>
      <c r="M112" s="66">
        <f t="shared" si="6"/>
        <v>100</v>
      </c>
    </row>
    <row r="113" spans="1:13" ht="48.75" customHeight="1">
      <c r="A113" s="17"/>
      <c r="B113" s="18"/>
      <c r="C113" s="18"/>
      <c r="D113" s="18"/>
      <c r="E113" s="18"/>
      <c r="F113" s="19"/>
      <c r="G113" s="76" t="s">
        <v>154</v>
      </c>
      <c r="H113" s="23"/>
      <c r="I113" s="78" t="s">
        <v>155</v>
      </c>
      <c r="J113" s="24"/>
      <c r="K113" s="62">
        <f>K114+K115+K116</f>
        <v>4890850.8600000003</v>
      </c>
      <c r="L113" s="62">
        <f>L114+L115+L116</f>
        <v>4888854.3599999994</v>
      </c>
      <c r="M113" s="72">
        <f t="shared" si="6"/>
        <v>99.959178882015607</v>
      </c>
    </row>
    <row r="114" spans="1:13" ht="42.75" customHeight="1">
      <c r="G114" s="28" t="s">
        <v>35</v>
      </c>
      <c r="H114" s="10"/>
      <c r="I114" s="7"/>
      <c r="J114" s="8">
        <v>100</v>
      </c>
      <c r="K114" s="60">
        <v>4541483.8600000003</v>
      </c>
      <c r="L114" s="60">
        <v>4540402.3</v>
      </c>
      <c r="M114" s="66">
        <f t="shared" si="6"/>
        <v>99.976184876279603</v>
      </c>
    </row>
    <row r="115" spans="1:13" ht="34.5" customHeight="1">
      <c r="G115" s="28" t="s">
        <v>42</v>
      </c>
      <c r="H115" s="23"/>
      <c r="I115" s="10" t="s">
        <v>15</v>
      </c>
      <c r="J115" s="11">
        <v>200</v>
      </c>
      <c r="K115" s="60">
        <v>310367</v>
      </c>
      <c r="L115" s="60">
        <v>309453.71000000002</v>
      </c>
      <c r="M115" s="66">
        <f t="shared" si="6"/>
        <v>99.705738690002491</v>
      </c>
    </row>
    <row r="116" spans="1:13" ht="15.75">
      <c r="G116" s="28" t="s">
        <v>101</v>
      </c>
      <c r="H116" s="10" t="s">
        <v>15</v>
      </c>
      <c r="I116" s="10" t="s">
        <v>15</v>
      </c>
      <c r="J116" s="11">
        <v>800</v>
      </c>
      <c r="K116" s="60">
        <v>39000</v>
      </c>
      <c r="L116" s="60">
        <v>38998.35</v>
      </c>
      <c r="M116" s="66">
        <f t="shared" si="6"/>
        <v>99.995769230769227</v>
      </c>
    </row>
    <row r="117" spans="1:13" ht="47.25">
      <c r="G117" s="25" t="s">
        <v>156</v>
      </c>
      <c r="H117" s="23"/>
      <c r="I117" s="23" t="s">
        <v>157</v>
      </c>
      <c r="J117" s="24" t="s">
        <v>15</v>
      </c>
      <c r="K117" s="62">
        <f>K118+K119</f>
        <v>233531</v>
      </c>
      <c r="L117" s="62">
        <f>L118+L119</f>
        <v>233531</v>
      </c>
      <c r="M117" s="72">
        <f t="shared" si="6"/>
        <v>100</v>
      </c>
    </row>
    <row r="118" spans="1:13" ht="45.75" customHeight="1">
      <c r="G118" s="28" t="s">
        <v>158</v>
      </c>
      <c r="H118" s="10"/>
      <c r="I118" s="10"/>
      <c r="J118" s="11">
        <v>100</v>
      </c>
      <c r="K118" s="57">
        <v>233531</v>
      </c>
      <c r="L118" s="57">
        <v>233531</v>
      </c>
      <c r="M118" s="66">
        <f t="shared" si="6"/>
        <v>100</v>
      </c>
    </row>
    <row r="119" spans="1:13" ht="24.75" customHeight="1">
      <c r="G119" s="28" t="s">
        <v>42</v>
      </c>
      <c r="H119" s="10"/>
      <c r="I119" s="10" t="s">
        <v>15</v>
      </c>
      <c r="J119" s="11">
        <v>200</v>
      </c>
      <c r="K119" s="60">
        <v>0</v>
      </c>
      <c r="L119" s="60">
        <v>0</v>
      </c>
      <c r="M119" s="66">
        <v>0</v>
      </c>
    </row>
    <row r="120" spans="1:13" ht="30" customHeight="1">
      <c r="G120" s="25" t="s">
        <v>159</v>
      </c>
      <c r="H120" s="23"/>
      <c r="I120" s="23" t="s">
        <v>160</v>
      </c>
      <c r="J120" s="24"/>
      <c r="K120" s="62">
        <f>K121</f>
        <v>318911</v>
      </c>
      <c r="L120" s="62">
        <f>L121</f>
        <v>318910.19</v>
      </c>
      <c r="M120" s="72">
        <f t="shared" si="6"/>
        <v>99.999746010642468</v>
      </c>
    </row>
    <row r="121" spans="1:13" ht="15.75">
      <c r="G121" s="28" t="s">
        <v>88</v>
      </c>
      <c r="H121" s="10"/>
      <c r="I121" s="10" t="s">
        <v>15</v>
      </c>
      <c r="J121" s="11">
        <v>300</v>
      </c>
      <c r="K121" s="60">
        <v>318911</v>
      </c>
      <c r="L121" s="60">
        <v>318910.19</v>
      </c>
      <c r="M121" s="66">
        <f t="shared" si="6"/>
        <v>99.999746010642468</v>
      </c>
    </row>
    <row r="122" spans="1:13" ht="19.5" customHeight="1">
      <c r="G122" s="2" t="s">
        <v>161</v>
      </c>
      <c r="H122" s="10"/>
      <c r="I122" s="1"/>
      <c r="J122" s="1"/>
      <c r="K122" s="63">
        <f>K9+K13+K17+K21+K35+K47+K51+K57+K61+K65+K76+K80+K70+K84+K89</f>
        <v>98390007.409999996</v>
      </c>
      <c r="L122" s="63">
        <f>L9+L13+L17+L21+L35+L47+L51+L57+L61+L65+L76+L80+L70+L84+L89</f>
        <v>77107666.349999994</v>
      </c>
      <c r="M122" s="65">
        <f t="shared" si="6"/>
        <v>78.369408011817114</v>
      </c>
    </row>
  </sheetData>
  <mergeCells count="11">
    <mergeCell ref="B75:F75"/>
    <mergeCell ref="B74:F74"/>
    <mergeCell ref="B11:F11"/>
    <mergeCell ref="B12:F12"/>
    <mergeCell ref="B9:F9"/>
    <mergeCell ref="G1:M1"/>
    <mergeCell ref="G2:M2"/>
    <mergeCell ref="G3:M3"/>
    <mergeCell ref="G4:M4"/>
    <mergeCell ref="B65:F65"/>
    <mergeCell ref="B5:M5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№4 Табл.№1</vt:lpstr>
      <vt:lpstr>'Приложение №4 Табл.№1'!Заголовки_для_печати</vt:lpstr>
      <vt:lpstr>'Приложение №4 Табл.№1'!Область_печати</vt:lpstr>
    </vt:vector>
  </TitlesOfParts>
  <Manager/>
  <Company>Департамент финансов ЯО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Владелец</cp:lastModifiedBy>
  <cp:revision/>
  <dcterms:created xsi:type="dcterms:W3CDTF">2021-03-02T06:09:25Z</dcterms:created>
  <dcterms:modified xsi:type="dcterms:W3CDTF">2021-04-14T11:22:42Z</dcterms:modified>
  <cp:category/>
  <cp:contentStatus/>
</cp:coreProperties>
</file>